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ynod Seminary/Shared Folder Elsa &amp; Myrna/Expense Reimbursements/0000 Form/"/>
    </mc:Choice>
  </mc:AlternateContent>
  <xr:revisionPtr revIDLastSave="0" documentId="13_ncr:1_{D2FCE549-442A-F246-86A8-F27E37E8D1B5}" xr6:coauthVersionLast="47" xr6:coauthVersionMax="47" xr10:uidLastSave="{00000000-0000-0000-0000-000000000000}"/>
  <bookViews>
    <workbookView xWindow="13000" yWindow="2840" windowWidth="28680" windowHeight="24520" xr2:uid="{F7F3E243-385B-C84F-ADF6-7E4E32885597}"/>
  </bookViews>
  <sheets>
    <sheet name="Reimbursement Form" sheetId="1" r:id="rId1"/>
    <sheet name="Expense Types" sheetId="2" r:id="rId2"/>
    <sheet name="Printable Version" sheetId="3" r:id="rId3"/>
    <sheet name="Account Codes" sheetId="4" r:id="rId4"/>
  </sheets>
  <definedNames>
    <definedName name="expense_types">Table1[Expense Type]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4" l="1"/>
  <c r="D22" i="1"/>
  <c r="C40" i="4" s="1"/>
  <c r="D23" i="1"/>
  <c r="D24" i="1"/>
  <c r="D25" i="1"/>
  <c r="C58" i="4"/>
  <c r="E58" i="4"/>
  <c r="F58" i="4"/>
  <c r="C59" i="4"/>
  <c r="E59" i="4"/>
  <c r="F59" i="4"/>
  <c r="C60" i="4"/>
  <c r="E60" i="4"/>
  <c r="F60" i="4"/>
  <c r="C61" i="4"/>
  <c r="E61" i="4"/>
  <c r="F61" i="4"/>
  <c r="C62" i="4"/>
  <c r="E62" i="4"/>
  <c r="F62" i="4"/>
  <c r="C63" i="4"/>
  <c r="E63" i="4"/>
  <c r="F63" i="4"/>
  <c r="C64" i="4"/>
  <c r="E64" i="4"/>
  <c r="F64" i="4"/>
  <c r="C65" i="4"/>
  <c r="E65" i="4"/>
  <c r="F65" i="4"/>
  <c r="D9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E9" i="4"/>
  <c r="F9" i="4" s="1"/>
  <c r="G9" i="4" s="1"/>
  <c r="H9" i="4" s="1"/>
  <c r="I9" i="4" s="1"/>
  <c r="D3" i="4"/>
  <c r="E3" i="4"/>
  <c r="F3" i="4"/>
  <c r="G3" i="4"/>
  <c r="H3" i="4"/>
  <c r="I3" i="4"/>
  <c r="D4" i="4"/>
  <c r="E4" i="4"/>
  <c r="F4" i="4"/>
  <c r="G4" i="4"/>
  <c r="H4" i="4"/>
  <c r="I4" i="4"/>
  <c r="D5" i="4"/>
  <c r="E5" i="4"/>
  <c r="F5" i="4"/>
  <c r="G5" i="4"/>
  <c r="H5" i="4"/>
  <c r="I5" i="4"/>
  <c r="D6" i="4"/>
  <c r="E6" i="4"/>
  <c r="F6" i="4"/>
  <c r="G6" i="4"/>
  <c r="H6" i="4"/>
  <c r="I6" i="4"/>
  <c r="D7" i="4"/>
  <c r="E7" i="4"/>
  <c r="F7" i="4"/>
  <c r="G7" i="4"/>
  <c r="H7" i="4"/>
  <c r="I7" i="4"/>
  <c r="D8" i="4"/>
  <c r="E8" i="4"/>
  <c r="F8" i="4"/>
  <c r="G8" i="4"/>
  <c r="H8" i="4"/>
  <c r="I8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D16" i="4"/>
  <c r="E16" i="4"/>
  <c r="F16" i="4"/>
  <c r="G16" i="4"/>
  <c r="H16" i="4"/>
  <c r="I16" i="4"/>
  <c r="D17" i="4"/>
  <c r="E17" i="4"/>
  <c r="F17" i="4"/>
  <c r="G17" i="4"/>
  <c r="H17" i="4"/>
  <c r="I17" i="4"/>
  <c r="D18" i="4"/>
  <c r="E18" i="4"/>
  <c r="F18" i="4"/>
  <c r="G18" i="4"/>
  <c r="H18" i="4"/>
  <c r="I18" i="4"/>
  <c r="D19" i="4"/>
  <c r="E19" i="4"/>
  <c r="F19" i="4"/>
  <c r="G19" i="4"/>
  <c r="H19" i="4"/>
  <c r="I19" i="4"/>
  <c r="D20" i="4"/>
  <c r="E20" i="4"/>
  <c r="F20" i="4"/>
  <c r="G20" i="4"/>
  <c r="H20" i="4"/>
  <c r="I20" i="4"/>
  <c r="D21" i="4"/>
  <c r="E21" i="4"/>
  <c r="F21" i="4"/>
  <c r="G21" i="4"/>
  <c r="H21" i="4"/>
  <c r="I21" i="4"/>
  <c r="D22" i="4"/>
  <c r="E22" i="4"/>
  <c r="F22" i="4"/>
  <c r="G22" i="4"/>
  <c r="H22" i="4"/>
  <c r="I22" i="4"/>
  <c r="D23" i="4"/>
  <c r="E23" i="4"/>
  <c r="F23" i="4"/>
  <c r="G23" i="4"/>
  <c r="H23" i="4"/>
  <c r="I23" i="4"/>
  <c r="D24" i="4"/>
  <c r="E24" i="4"/>
  <c r="F24" i="4"/>
  <c r="G24" i="4"/>
  <c r="H24" i="4"/>
  <c r="I24" i="4"/>
  <c r="D25" i="4"/>
  <c r="E25" i="4"/>
  <c r="F25" i="4"/>
  <c r="G25" i="4"/>
  <c r="H25" i="4"/>
  <c r="I25" i="4"/>
  <c r="D26" i="4"/>
  <c r="E26" i="4"/>
  <c r="F26" i="4"/>
  <c r="G26" i="4"/>
  <c r="H26" i="4"/>
  <c r="I26" i="4"/>
  <c r="D27" i="4"/>
  <c r="E27" i="4"/>
  <c r="F27" i="4"/>
  <c r="G27" i="4"/>
  <c r="H27" i="4"/>
  <c r="I27" i="4"/>
  <c r="D28" i="4"/>
  <c r="E28" i="4"/>
  <c r="F28" i="4"/>
  <c r="G28" i="4"/>
  <c r="H28" i="4"/>
  <c r="I28" i="4"/>
  <c r="D29" i="4"/>
  <c r="E29" i="4"/>
  <c r="F29" i="4"/>
  <c r="G29" i="4"/>
  <c r="H29" i="4"/>
  <c r="I29" i="4"/>
  <c r="D30" i="4"/>
  <c r="E30" i="4"/>
  <c r="F30" i="4"/>
  <c r="G30" i="4"/>
  <c r="H30" i="4"/>
  <c r="I30" i="4"/>
  <c r="D31" i="4"/>
  <c r="E31" i="4"/>
  <c r="F31" i="4"/>
  <c r="G31" i="4"/>
  <c r="H31" i="4"/>
  <c r="I31" i="4"/>
  <c r="D32" i="4"/>
  <c r="E41" i="4" s="1"/>
  <c r="E32" i="4"/>
  <c r="E42" i="4" s="1"/>
  <c r="F32" i="4"/>
  <c r="G32" i="4"/>
  <c r="H32" i="4"/>
  <c r="E40" i="4" s="1"/>
  <c r="I32" i="4"/>
  <c r="D2" i="2"/>
  <c r="D47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E19" i="1" l="1"/>
</calcChain>
</file>

<file path=xl/sharedStrings.xml><?xml version="1.0" encoding="utf-8"?>
<sst xmlns="http://schemas.openxmlformats.org/spreadsheetml/2006/main" count="123" uniqueCount="102">
  <si>
    <t>Evangelical Lutheran Synod</t>
  </si>
  <si>
    <t>Expense Reimbursement Form</t>
  </si>
  <si>
    <t>Submit expenses for reimbursement online at els.org/expenses</t>
  </si>
  <si>
    <t>total</t>
  </si>
  <si>
    <t>b. Board or Committee</t>
  </si>
  <si>
    <t>c. Purpose/Travel Location</t>
  </si>
  <si>
    <t>d. Begin/End dates as required</t>
  </si>
  <si>
    <t>Date</t>
  </si>
  <si>
    <t>Expense type</t>
  </si>
  <si>
    <t>Total Spent</t>
  </si>
  <si>
    <t>Meals</t>
  </si>
  <si>
    <t>Lodging</t>
  </si>
  <si>
    <t>Car Rental</t>
  </si>
  <si>
    <t>Airfare</t>
  </si>
  <si>
    <t>Other</t>
  </si>
  <si>
    <t>Expense Type</t>
  </si>
  <si>
    <t>Name:</t>
  </si>
  <si>
    <t>a. Name (and other contact information)</t>
  </si>
  <si>
    <t>1. Include your name below to match to website submission.</t>
  </si>
  <si>
    <t>2. Enter each receipt on its own line.</t>
  </si>
  <si>
    <t>4. In the online form, also include the required fields:</t>
  </si>
  <si>
    <t>Purpose</t>
  </si>
  <si>
    <t>Board or Committee Assignment</t>
  </si>
  <si>
    <t>Miles</t>
  </si>
  <si>
    <t>Name</t>
  </si>
  <si>
    <t>By entering my name in this form, I certify that the able expenses</t>
  </si>
  <si>
    <t>were incurrec on authorized Evangelical Lutheran Synod business.</t>
  </si>
  <si>
    <t>Approved</t>
  </si>
  <si>
    <t>Reimbursement Due:</t>
  </si>
  <si>
    <t>Expense types:</t>
  </si>
  <si>
    <t>Signature</t>
  </si>
  <si>
    <t>The online form currently allows for five (5) expenses. If you have more than five expenses for any</t>
  </si>
  <si>
    <t>one meeting/purpose, you may use the form below.</t>
  </si>
  <si>
    <t>e. One expense ("Other") including the total from this worksheet</t>
  </si>
  <si>
    <t>Additional notes (purpose, people, miles, etc.)</t>
  </si>
  <si>
    <t>f. Include this Excel file and all receipts in the Uploads box</t>
  </si>
  <si>
    <t>3. Submit an online reimbursement request at els.org/expenses</t>
  </si>
  <si>
    <t>Transportation (parking, tolls, Uber, etc.)</t>
  </si>
  <si>
    <t>Short Name</t>
  </si>
  <si>
    <t>Base</t>
  </si>
  <si>
    <t>Board of Trustees</t>
  </si>
  <si>
    <t>BOT</t>
  </si>
  <si>
    <t>Board for Christian Service</t>
  </si>
  <si>
    <t>BCS</t>
  </si>
  <si>
    <t>Board for Home Outreach</t>
  </si>
  <si>
    <t>BHO</t>
  </si>
  <si>
    <t>Board for Lutheran Schools</t>
  </si>
  <si>
    <t>BLS</t>
  </si>
  <si>
    <t>Board for World Outreach</t>
  </si>
  <si>
    <t>BWO</t>
  </si>
  <si>
    <t>Board for Youth Outreach</t>
  </si>
  <si>
    <t>BYO</t>
  </si>
  <si>
    <t>Board on Apologetics</t>
  </si>
  <si>
    <t>Apol</t>
  </si>
  <si>
    <t>Committee for Archives &amp; History</t>
  </si>
  <si>
    <t>Archives</t>
  </si>
  <si>
    <t>Committee for Communication</t>
  </si>
  <si>
    <t>Comm</t>
  </si>
  <si>
    <t>Committee on Nominations</t>
  </si>
  <si>
    <t>Nom</t>
  </si>
  <si>
    <t>Doctrine Committee</t>
  </si>
  <si>
    <t>DC</t>
  </si>
  <si>
    <t>Equalization Committee</t>
  </si>
  <si>
    <t>Equal</t>
  </si>
  <si>
    <t>Missions Advancement Project</t>
  </si>
  <si>
    <t>MAP</t>
  </si>
  <si>
    <t>Planning &amp; Coordinating Committee</t>
  </si>
  <si>
    <t>P&amp;C</t>
  </si>
  <si>
    <t>Synod Review Committee</t>
  </si>
  <si>
    <t>SRC</t>
  </si>
  <si>
    <t>Circuit Visitors</t>
  </si>
  <si>
    <t>CV</t>
  </si>
  <si>
    <t>Committee on Worship</t>
  </si>
  <si>
    <t>Worship</t>
  </si>
  <si>
    <t>Synod Staff</t>
  </si>
  <si>
    <t>Vice President</t>
  </si>
  <si>
    <t>VP</t>
  </si>
  <si>
    <t>BLS School Mentoring</t>
  </si>
  <si>
    <t>mentoring</t>
  </si>
  <si>
    <t>Congregational Counselor</t>
  </si>
  <si>
    <t>CC</t>
  </si>
  <si>
    <t>Evangelical Lutheran Confessional Forum</t>
  </si>
  <si>
    <t>Forum</t>
  </si>
  <si>
    <t>Never Confounded</t>
  </si>
  <si>
    <t>Never Conf</t>
  </si>
  <si>
    <t>Worship Committee</t>
  </si>
  <si>
    <t>WC</t>
  </si>
  <si>
    <t>ELS Secretary</t>
  </si>
  <si>
    <t>Sec</t>
  </si>
  <si>
    <t>LYA convention</t>
  </si>
  <si>
    <t>LYA conv</t>
  </si>
  <si>
    <t>Eagle Lake</t>
  </si>
  <si>
    <t>EMC</t>
  </si>
  <si>
    <t>IRS rate</t>
  </si>
  <si>
    <t>ELS rate (75%)</t>
  </si>
  <si>
    <t>Expenses this sheet:</t>
  </si>
  <si>
    <t>Board/Committee:</t>
  </si>
  <si>
    <t>Books</t>
  </si>
  <si>
    <t>Software</t>
  </si>
  <si>
    <t>Dues/Memberships</t>
  </si>
  <si>
    <t>Registrations</t>
  </si>
  <si>
    <t>Receipt?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</si>
</sst>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yy;@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4" fillId="0" borderId="0" xfId="2"/>
    <xf numFmtId="44" fontId="2" fillId="0" borderId="0" xfId="1" applyFont="1"/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44" fontId="0" fillId="0" borderId="2" xfId="1" applyFont="1" applyBorder="1" applyProtection="1">
      <protection locked="0"/>
    </xf>
    <xf numFmtId="44" fontId="0" fillId="0" borderId="0" xfId="1" applyFont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Protection="1">
      <protection locked="0"/>
    </xf>
    <xf numFmtId="0" fontId="0" fillId="0" borderId="2" xfId="0" applyBorder="1"/>
    <xf numFmtId="0" fontId="2" fillId="2" borderId="2" xfId="0" applyFont="1" applyFill="1" applyBorder="1"/>
    <xf numFmtId="0" fontId="2" fillId="2" borderId="2" xfId="0" applyFont="1" applyFill="1" applyBorder="1" applyAlignment="1">
      <alignment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3" xfId="0" applyFont="1" applyBorder="1"/>
    <xf numFmtId="0" fontId="0" fillId="0" borderId="3" xfId="0" applyBorder="1"/>
    <xf numFmtId="0" fontId="8" fillId="0" borderId="0" xfId="0" applyFont="1" applyProtection="1">
      <protection locked="0"/>
    </xf>
    <xf numFmtId="44" fontId="0" fillId="0" borderId="0" xfId="1" applyFont="1" applyBorder="1" applyProtection="1">
      <protection locked="0"/>
    </xf>
    <xf numFmtId="0" fontId="9" fillId="0" borderId="0" xfId="0" applyFont="1"/>
    <xf numFmtId="2" fontId="0" fillId="0" borderId="0" xfId="0" applyNumberFormat="1"/>
    <xf numFmtId="1" fontId="9" fillId="0" borderId="0" xfId="0" applyNumberFormat="1" applyFont="1"/>
    <xf numFmtId="0" fontId="0" fillId="3" borderId="0" xfId="0" applyFill="1"/>
    <xf numFmtId="0" fontId="0" fillId="0" borderId="4" xfId="0" applyBorder="1"/>
    <xf numFmtId="0" fontId="0" fillId="4" borderId="0" xfId="0" applyFill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5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1</xdr:col>
      <xdr:colOff>215900</xdr:colOff>
      <xdr:row>4</xdr:row>
      <xdr:rowOff>57420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3E8A05-1F59-AF18-E785-585C8C891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27000"/>
          <a:ext cx="1651000" cy="10099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F81042-4083-8F4D-9121-7F91DA09C6BF}" name="Table1" displayName="Table1" ref="A1:A8" totalsRowShown="0">
  <autoFilter ref="A1:A8" xr:uid="{3CF81042-4083-8F4D-9121-7F91DA09C6BF}">
    <filterColumn colId="0" hiddenButton="1"/>
  </autoFilter>
  <tableColumns count="1">
    <tableColumn id="1" xr3:uid="{88CCABEE-4705-B842-A3A8-E407A0386BA3}" name="Expense Typ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ls.org/expens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454FB-C9B7-0844-BAD8-FA278AF6A1AF}">
  <dimension ref="A1:F73"/>
  <sheetViews>
    <sheetView tabSelected="1" zoomScale="130" zoomScaleNormal="130" workbookViewId="0">
      <selection activeCell="A22" sqref="A22"/>
    </sheetView>
  </sheetViews>
  <sheetFormatPr baseColWidth="10" defaultRowHeight="16" x14ac:dyDescent="0.2"/>
  <cols>
    <col min="2" max="2" width="14.6640625" customWidth="1"/>
    <col min="3" max="3" width="7.33203125" customWidth="1"/>
    <col min="5" max="5" width="36.83203125" customWidth="1"/>
  </cols>
  <sheetData>
    <row r="1" spans="1:3" ht="31" x14ac:dyDescent="0.35">
      <c r="A1" s="8" t="s">
        <v>0</v>
      </c>
    </row>
    <row r="2" spans="1:3" ht="24" x14ac:dyDescent="0.3">
      <c r="A2" s="9" t="s">
        <v>1</v>
      </c>
    </row>
    <row r="4" spans="1:3" x14ac:dyDescent="0.2">
      <c r="A4" s="2" t="s">
        <v>2</v>
      </c>
    </row>
    <row r="6" spans="1:3" x14ac:dyDescent="0.2">
      <c r="A6" t="s">
        <v>31</v>
      </c>
    </row>
    <row r="7" spans="1:3" x14ac:dyDescent="0.2">
      <c r="A7" t="s">
        <v>32</v>
      </c>
    </row>
    <row r="8" spans="1:3" x14ac:dyDescent="0.2">
      <c r="B8" t="s">
        <v>18</v>
      </c>
    </row>
    <row r="9" spans="1:3" x14ac:dyDescent="0.2">
      <c r="B9" t="s">
        <v>19</v>
      </c>
    </row>
    <row r="10" spans="1:3" x14ac:dyDescent="0.2">
      <c r="B10" t="s">
        <v>36</v>
      </c>
    </row>
    <row r="11" spans="1:3" x14ac:dyDescent="0.2">
      <c r="B11" t="s">
        <v>20</v>
      </c>
    </row>
    <row r="12" spans="1:3" x14ac:dyDescent="0.2">
      <c r="C12" t="s">
        <v>17</v>
      </c>
    </row>
    <row r="13" spans="1:3" x14ac:dyDescent="0.2">
      <c r="C13" t="s">
        <v>4</v>
      </c>
    </row>
    <row r="14" spans="1:3" x14ac:dyDescent="0.2">
      <c r="C14" t="s">
        <v>5</v>
      </c>
    </row>
    <row r="15" spans="1:3" x14ac:dyDescent="0.2">
      <c r="C15" t="s">
        <v>6</v>
      </c>
    </row>
    <row r="16" spans="1:3" x14ac:dyDescent="0.2">
      <c r="C16" t="s">
        <v>33</v>
      </c>
    </row>
    <row r="17" spans="1:6" x14ac:dyDescent="0.2">
      <c r="C17" t="s">
        <v>35</v>
      </c>
    </row>
    <row r="19" spans="1:6" ht="19" x14ac:dyDescent="0.25">
      <c r="A19" s="10" t="s">
        <v>16</v>
      </c>
      <c r="B19" s="11"/>
      <c r="C19" s="20"/>
      <c r="D19" s="16" t="s">
        <v>3</v>
      </c>
      <c r="E19" s="3">
        <f>SUM(D:D)</f>
        <v>0</v>
      </c>
    </row>
    <row r="20" spans="1:6" x14ac:dyDescent="0.2">
      <c r="B20" s="4"/>
      <c r="C20" s="4"/>
    </row>
    <row r="21" spans="1:6" x14ac:dyDescent="0.2">
      <c r="A21" s="1" t="s">
        <v>7</v>
      </c>
      <c r="B21" s="1" t="s">
        <v>8</v>
      </c>
      <c r="C21" s="1" t="s">
        <v>23</v>
      </c>
      <c r="D21" s="1" t="s">
        <v>9</v>
      </c>
      <c r="E21" s="1" t="s">
        <v>34</v>
      </c>
      <c r="F21" s="1"/>
    </row>
    <row r="22" spans="1:6" x14ac:dyDescent="0.2">
      <c r="A22" s="28"/>
      <c r="B22" s="5"/>
      <c r="C22" s="5"/>
      <c r="D22" s="6">
        <f>IF(NOT(ISBLANK(C22)),C22*'Expense Types'!$D$2,0)</f>
        <v>0</v>
      </c>
      <c r="E22" s="5"/>
    </row>
    <row r="23" spans="1:6" x14ac:dyDescent="0.2">
      <c r="A23" s="28"/>
      <c r="B23" s="5"/>
      <c r="C23" s="5"/>
      <c r="D23" s="6">
        <f>IF(NOT(ISBLANK(C23)),C23*'Expense Types'!$D$2,0)</f>
        <v>0</v>
      </c>
      <c r="E23" s="5"/>
    </row>
    <row r="24" spans="1:6" x14ac:dyDescent="0.2">
      <c r="A24" s="28"/>
      <c r="B24" s="5"/>
      <c r="C24" s="5"/>
      <c r="D24" s="6">
        <f>IF(NOT(ISBLANK(C24)),C24*'Expense Types'!$D$2,0)</f>
        <v>0</v>
      </c>
      <c r="E24" s="5"/>
    </row>
    <row r="25" spans="1:6" x14ac:dyDescent="0.2">
      <c r="A25" s="28"/>
      <c r="B25" s="5"/>
      <c r="C25" s="5"/>
      <c r="D25" s="6">
        <f>IF(NOT(ISBLANK(C25)),C25*'Expense Types'!$D$2,0)</f>
        <v>0</v>
      </c>
      <c r="E25" s="5"/>
    </row>
    <row r="26" spans="1:6" x14ac:dyDescent="0.2">
      <c r="A26" s="28"/>
      <c r="B26" s="5"/>
      <c r="C26" s="5"/>
      <c r="D26" s="6">
        <f>IF(NOT(ISBLANK(C26)),C26*'Expense Types'!$D$2,0)</f>
        <v>0</v>
      </c>
      <c r="E26" s="5"/>
    </row>
    <row r="27" spans="1:6" x14ac:dyDescent="0.2">
      <c r="A27" s="28"/>
      <c r="B27" s="5"/>
      <c r="C27" s="5"/>
      <c r="D27" s="6">
        <f>IF(NOT(ISBLANK(C27)),C27*'Expense Types'!$D$2,0)</f>
        <v>0</v>
      </c>
      <c r="E27" s="5"/>
    </row>
    <row r="28" spans="1:6" x14ac:dyDescent="0.2">
      <c r="A28" s="28"/>
      <c r="B28" s="5"/>
      <c r="C28" s="5"/>
      <c r="D28" s="6">
        <f>IF(NOT(ISBLANK(C28)),C28*'Expense Types'!$D$2,0)</f>
        <v>0</v>
      </c>
      <c r="E28" s="5"/>
    </row>
    <row r="29" spans="1:6" x14ac:dyDescent="0.2">
      <c r="A29" s="28"/>
      <c r="B29" s="5"/>
      <c r="C29" s="5"/>
      <c r="D29" s="6">
        <f>IF(NOT(ISBLANK(C29)),C29*'Expense Types'!$D$2,0)</f>
        <v>0</v>
      </c>
      <c r="E29" s="5"/>
    </row>
    <row r="30" spans="1:6" x14ac:dyDescent="0.2">
      <c r="A30" s="28"/>
      <c r="B30" s="5"/>
      <c r="C30" s="5"/>
      <c r="D30" s="6">
        <f>IF(NOT(ISBLANK(C30)),C30*'Expense Types'!$D$2,0)</f>
        <v>0</v>
      </c>
      <c r="E30" s="5"/>
    </row>
    <row r="31" spans="1:6" x14ac:dyDescent="0.2">
      <c r="A31" s="28"/>
      <c r="B31" s="5"/>
      <c r="C31" s="5"/>
      <c r="D31" s="6">
        <f>IF(NOT(ISBLANK(C31)),C31*'Expense Types'!$D$2,0)</f>
        <v>0</v>
      </c>
      <c r="E31" s="5"/>
    </row>
    <row r="32" spans="1:6" x14ac:dyDescent="0.2">
      <c r="A32" s="28"/>
      <c r="B32" s="5"/>
      <c r="C32" s="5"/>
      <c r="D32" s="6">
        <f>IF(NOT(ISBLANK(C32)),C32*'Expense Types'!$D$2,0)</f>
        <v>0</v>
      </c>
      <c r="E32" s="5"/>
    </row>
    <row r="33" spans="1:5" x14ac:dyDescent="0.2">
      <c r="A33" s="28"/>
      <c r="B33" s="5"/>
      <c r="C33" s="5"/>
      <c r="D33" s="6">
        <f>IF(NOT(ISBLANK(C33)),C33*'Expense Types'!$D$2,0)</f>
        <v>0</v>
      </c>
      <c r="E33" s="5"/>
    </row>
    <row r="34" spans="1:5" x14ac:dyDescent="0.2">
      <c r="A34" s="28"/>
      <c r="B34" s="5"/>
      <c r="C34" s="5"/>
      <c r="D34" s="6">
        <f>IF(NOT(ISBLANK(C34)),C34*'Expense Types'!$D$2,0)</f>
        <v>0</v>
      </c>
      <c r="E34" s="5"/>
    </row>
    <row r="35" spans="1:5" x14ac:dyDescent="0.2">
      <c r="A35" s="28"/>
      <c r="B35" s="5"/>
      <c r="C35" s="5"/>
      <c r="D35" s="6">
        <f>IF(NOT(ISBLANK(C35)),C35*'Expense Types'!$D$2,0)</f>
        <v>0</v>
      </c>
      <c r="E35" s="5"/>
    </row>
    <row r="36" spans="1:5" x14ac:dyDescent="0.2">
      <c r="A36" s="28"/>
      <c r="B36" s="5"/>
      <c r="C36" s="5"/>
      <c r="D36" s="6">
        <f>IF(NOT(ISBLANK(C36)),C36*'Expense Types'!$D$2,0)</f>
        <v>0</v>
      </c>
      <c r="E36" s="5"/>
    </row>
    <row r="37" spans="1:5" x14ac:dyDescent="0.2">
      <c r="A37" s="28"/>
      <c r="B37" s="5"/>
      <c r="C37" s="5"/>
      <c r="D37" s="6">
        <f>IF(NOT(ISBLANK(C37)),C37*'Expense Types'!$D$2,0)</f>
        <v>0</v>
      </c>
      <c r="E37" s="5"/>
    </row>
    <row r="38" spans="1:5" x14ac:dyDescent="0.2">
      <c r="A38" s="28"/>
      <c r="B38" s="5"/>
      <c r="C38" s="5"/>
      <c r="D38" s="6">
        <f>IF(NOT(ISBLANK(C38)),C38*'Expense Types'!$D$2,0)</f>
        <v>0</v>
      </c>
      <c r="E38" s="5"/>
    </row>
    <row r="39" spans="1:5" x14ac:dyDescent="0.2">
      <c r="A39" s="28"/>
      <c r="B39" s="5"/>
      <c r="C39" s="5"/>
      <c r="D39" s="6">
        <f>IF(NOT(ISBLANK(C39)),C39*'Expense Types'!$D$2,0)</f>
        <v>0</v>
      </c>
      <c r="E39" s="5"/>
    </row>
    <row r="40" spans="1:5" x14ac:dyDescent="0.2">
      <c r="A40" s="28"/>
      <c r="B40" s="5"/>
      <c r="C40" s="5"/>
      <c r="D40" s="6">
        <f>IF(NOT(ISBLANK(C40)),C40*'Expense Types'!$D$2,0)</f>
        <v>0</v>
      </c>
      <c r="E40" s="5"/>
    </row>
    <row r="41" spans="1:5" x14ac:dyDescent="0.2">
      <c r="A41" s="28"/>
      <c r="B41" s="5"/>
      <c r="C41" s="5"/>
      <c r="D41" s="6">
        <f>IF(NOT(ISBLANK(C41)),C41*'Expense Types'!$D$2,0)</f>
        <v>0</v>
      </c>
      <c r="E41" s="5"/>
    </row>
    <row r="42" spans="1:5" x14ac:dyDescent="0.2">
      <c r="A42" s="28"/>
      <c r="B42" s="5"/>
      <c r="C42" s="5"/>
      <c r="D42" s="6">
        <f>IF(NOT(ISBLANK(C42)),C42*'Expense Types'!$D$2,0)</f>
        <v>0</v>
      </c>
      <c r="E42" s="5"/>
    </row>
    <row r="43" spans="1:5" x14ac:dyDescent="0.2">
      <c r="A43" s="28"/>
      <c r="B43" s="5"/>
      <c r="C43" s="5"/>
      <c r="D43" s="6">
        <f>IF(NOT(ISBLANK(C43)),C43*'Expense Types'!$D$2,0)</f>
        <v>0</v>
      </c>
      <c r="E43" s="5"/>
    </row>
    <row r="44" spans="1:5" x14ac:dyDescent="0.2">
      <c r="A44" s="28"/>
      <c r="B44" s="5"/>
      <c r="C44" s="5"/>
      <c r="D44" s="6">
        <f>IF(NOT(ISBLANK(C44)),C44*'Expense Types'!$D$2,0)</f>
        <v>0</v>
      </c>
      <c r="E44" s="5"/>
    </row>
    <row r="45" spans="1:5" x14ac:dyDescent="0.2">
      <c r="A45" s="28"/>
      <c r="B45" s="5"/>
      <c r="C45" s="5"/>
      <c r="D45" s="6">
        <f>IF(NOT(ISBLANK(C45)),C45*'Expense Types'!$D$2,0)</f>
        <v>0</v>
      </c>
      <c r="E45" s="5"/>
    </row>
    <row r="46" spans="1:5" x14ac:dyDescent="0.2">
      <c r="A46" s="28"/>
      <c r="B46" s="5"/>
      <c r="C46" s="5"/>
      <c r="D46" s="6">
        <f>IF(NOT(ISBLANK(C46)),C46*'Expense Types'!$D$2,0)</f>
        <v>0</v>
      </c>
      <c r="E46" s="5"/>
    </row>
    <row r="47" spans="1:5" x14ac:dyDescent="0.2">
      <c r="A47" s="28"/>
      <c r="B47" s="5"/>
      <c r="C47" s="5"/>
      <c r="D47" s="6">
        <f>IF(NOT(ISBLANK(C47)),C47*'Expense Types'!$D$2,0)</f>
        <v>0</v>
      </c>
      <c r="E47" s="5"/>
    </row>
    <row r="48" spans="1:5" x14ac:dyDescent="0.2">
      <c r="A48" s="29"/>
      <c r="B48" s="4"/>
      <c r="C48" s="4"/>
      <c r="D48" s="21"/>
      <c r="E48" s="4"/>
    </row>
    <row r="49" spans="1:5" x14ac:dyDescent="0.2">
      <c r="A49" s="29"/>
      <c r="B49" s="4"/>
      <c r="C49" s="4"/>
      <c r="D49" s="21"/>
      <c r="E49" s="4"/>
    </row>
    <row r="50" spans="1:5" x14ac:dyDescent="0.2">
      <c r="A50" s="29"/>
      <c r="B50" s="4"/>
      <c r="C50" s="4"/>
      <c r="D50" s="21"/>
      <c r="E50" s="4"/>
    </row>
    <row r="51" spans="1:5" x14ac:dyDescent="0.2">
      <c r="A51" s="29"/>
      <c r="B51" s="4"/>
      <c r="C51" s="4"/>
      <c r="D51" s="21"/>
      <c r="E51" s="4"/>
    </row>
    <row r="52" spans="1:5" x14ac:dyDescent="0.2">
      <c r="A52" s="29"/>
      <c r="B52" s="4"/>
      <c r="C52" s="4"/>
      <c r="D52" s="21"/>
      <c r="E52" s="4"/>
    </row>
    <row r="53" spans="1:5" x14ac:dyDescent="0.2">
      <c r="A53" s="29"/>
      <c r="B53" s="4"/>
      <c r="C53" s="4"/>
      <c r="D53" s="21"/>
      <c r="E53" s="4"/>
    </row>
    <row r="54" spans="1:5" x14ac:dyDescent="0.2">
      <c r="A54" s="29"/>
      <c r="B54" s="4"/>
      <c r="C54" s="4"/>
      <c r="D54" s="21"/>
      <c r="E54" s="4"/>
    </row>
    <row r="55" spans="1:5" x14ac:dyDescent="0.2">
      <c r="A55" s="29"/>
      <c r="B55" s="4"/>
      <c r="C55" s="4"/>
      <c r="D55" s="21"/>
      <c r="E55" s="4"/>
    </row>
    <row r="56" spans="1:5" x14ac:dyDescent="0.2">
      <c r="A56" s="29"/>
      <c r="B56" s="4"/>
      <c r="C56" s="4"/>
      <c r="D56" s="21"/>
      <c r="E56" s="4"/>
    </row>
    <row r="57" spans="1:5" x14ac:dyDescent="0.2">
      <c r="A57" s="29"/>
      <c r="B57" s="4"/>
      <c r="C57" s="4"/>
      <c r="D57" s="7"/>
      <c r="E57" s="4"/>
    </row>
    <row r="58" spans="1:5" x14ac:dyDescent="0.2">
      <c r="A58" s="29"/>
      <c r="B58" s="4"/>
      <c r="C58" s="4"/>
      <c r="D58" s="7"/>
      <c r="E58" s="4"/>
    </row>
    <row r="59" spans="1:5" x14ac:dyDescent="0.2">
      <c r="A59" s="29"/>
      <c r="B59" s="4"/>
      <c r="C59" s="4"/>
      <c r="D59" s="7"/>
      <c r="E59" s="4"/>
    </row>
    <row r="60" spans="1:5" x14ac:dyDescent="0.2">
      <c r="A60" s="29"/>
      <c r="B60" s="4"/>
      <c r="C60" s="4"/>
      <c r="D60" s="7"/>
      <c r="E60" s="4"/>
    </row>
    <row r="61" spans="1:5" x14ac:dyDescent="0.2">
      <c r="A61" s="29"/>
      <c r="B61" s="4"/>
      <c r="C61" s="4"/>
      <c r="D61" s="7"/>
      <c r="E61" s="4"/>
    </row>
    <row r="62" spans="1:5" x14ac:dyDescent="0.2">
      <c r="A62" s="29"/>
      <c r="B62" s="4"/>
      <c r="C62" s="4"/>
      <c r="D62" s="7"/>
      <c r="E62" s="4"/>
    </row>
    <row r="63" spans="1:5" x14ac:dyDescent="0.2">
      <c r="A63" s="29"/>
      <c r="B63" s="4"/>
      <c r="C63" s="4"/>
      <c r="D63" s="7"/>
      <c r="E63" s="4"/>
    </row>
    <row r="64" spans="1:5" x14ac:dyDescent="0.2">
      <c r="A64" s="29"/>
      <c r="B64" s="4"/>
      <c r="C64" s="4"/>
      <c r="D64" s="7"/>
      <c r="E64" s="4"/>
    </row>
    <row r="65" spans="1:5" x14ac:dyDescent="0.2">
      <c r="A65" s="29"/>
      <c r="B65" s="4"/>
      <c r="C65" s="4"/>
      <c r="D65" s="7"/>
      <c r="E65" s="4"/>
    </row>
    <row r="66" spans="1:5" x14ac:dyDescent="0.2">
      <c r="A66" s="29"/>
      <c r="B66" s="4"/>
      <c r="C66" s="4"/>
      <c r="D66" s="7"/>
      <c r="E66" s="4"/>
    </row>
    <row r="67" spans="1:5" x14ac:dyDescent="0.2">
      <c r="A67" s="29"/>
      <c r="B67" s="4"/>
      <c r="C67" s="4"/>
      <c r="D67" s="7"/>
      <c r="E67" s="4"/>
    </row>
    <row r="68" spans="1:5" x14ac:dyDescent="0.2">
      <c r="A68" s="4"/>
      <c r="B68" s="4"/>
      <c r="C68" s="4"/>
      <c r="D68" s="7"/>
      <c r="E68" s="4"/>
    </row>
    <row r="69" spans="1:5" x14ac:dyDescent="0.2">
      <c r="A69" s="4"/>
      <c r="B69" s="4"/>
      <c r="C69" s="4"/>
      <c r="D69" s="7"/>
      <c r="E69" s="4"/>
    </row>
    <row r="70" spans="1:5" x14ac:dyDescent="0.2">
      <c r="A70" s="4"/>
      <c r="B70" s="4"/>
      <c r="C70" s="4"/>
      <c r="D70" s="7"/>
      <c r="E70" s="4"/>
    </row>
    <row r="71" spans="1:5" x14ac:dyDescent="0.2">
      <c r="A71" s="4"/>
      <c r="B71" s="4"/>
      <c r="C71" s="4"/>
      <c r="D71" s="7"/>
      <c r="E71" s="4"/>
    </row>
    <row r="72" spans="1:5" x14ac:dyDescent="0.2">
      <c r="A72" s="4"/>
      <c r="B72" s="4"/>
      <c r="C72" s="4"/>
      <c r="D72" s="7"/>
      <c r="E72" s="4"/>
    </row>
    <row r="73" spans="1:5" x14ac:dyDescent="0.2">
      <c r="A73" s="4"/>
      <c r="B73" s="4"/>
      <c r="C73" s="4"/>
      <c r="D73" s="4"/>
      <c r="E73" s="4"/>
    </row>
  </sheetData>
  <sheetProtection sheet="1" objects="1" scenarios="1" selectLockedCells="1"/>
  <dataValidations count="1">
    <dataValidation type="list" allowBlank="1" showInputMessage="1" showErrorMessage="1" sqref="B22:B73" xr:uid="{E466252D-56D1-FA45-A2B3-D9435D16B614}">
      <formula1>expense_types</formula1>
    </dataValidation>
  </dataValidations>
  <hyperlinks>
    <hyperlink ref="A4" r:id="rId1" xr:uid="{24FBFA7A-C16D-084F-9F24-E0E8609D7F60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4B6D-F2F8-804A-9508-E8241AE8C067}">
  <dimension ref="A1:D8"/>
  <sheetViews>
    <sheetView workbookViewId="0">
      <selection activeCell="A7" sqref="A7"/>
    </sheetView>
  </sheetViews>
  <sheetFormatPr baseColWidth="10" defaultRowHeight="16" x14ac:dyDescent="0.2"/>
  <cols>
    <col min="1" max="1" width="14.83203125" customWidth="1"/>
  </cols>
  <sheetData>
    <row r="1" spans="1:4" x14ac:dyDescent="0.2">
      <c r="A1" t="s">
        <v>15</v>
      </c>
      <c r="C1" t="s">
        <v>93</v>
      </c>
      <c r="D1" t="s">
        <v>94</v>
      </c>
    </row>
    <row r="2" spans="1:4" x14ac:dyDescent="0.2">
      <c r="A2" t="s">
        <v>23</v>
      </c>
      <c r="C2">
        <v>0.72499999999999998</v>
      </c>
      <c r="D2">
        <f>CEILING(C2*0.75,0.01)</f>
        <v>0.55000000000000004</v>
      </c>
    </row>
    <row r="3" spans="1:4" x14ac:dyDescent="0.2">
      <c r="A3" t="s">
        <v>10</v>
      </c>
    </row>
    <row r="4" spans="1:4" x14ac:dyDescent="0.2">
      <c r="A4" t="s">
        <v>11</v>
      </c>
    </row>
    <row r="5" spans="1:4" x14ac:dyDescent="0.2">
      <c r="A5" t="s">
        <v>12</v>
      </c>
    </row>
    <row r="6" spans="1:4" x14ac:dyDescent="0.2">
      <c r="A6" t="s">
        <v>13</v>
      </c>
    </row>
    <row r="7" spans="1:4" x14ac:dyDescent="0.2">
      <c r="A7" t="s">
        <v>37</v>
      </c>
    </row>
    <row r="8" spans="1:4" x14ac:dyDescent="0.2">
      <c r="A8" t="s">
        <v>14</v>
      </c>
    </row>
  </sheetData>
  <sheetProtection sheet="1" objects="1" scenarios="1" selectLockedCells="1"/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0FC6D-0CBF-ED4E-835B-3BB78BF45CF3}">
  <sheetPr>
    <pageSetUpPr fitToPage="1"/>
  </sheetPr>
  <dimension ref="A1:H25"/>
  <sheetViews>
    <sheetView view="pageBreakPreview" zoomScale="80" zoomScaleNormal="100" zoomScaleSheetLayoutView="80" workbookViewId="0">
      <selection activeCell="E24" sqref="E24"/>
    </sheetView>
  </sheetViews>
  <sheetFormatPr baseColWidth="10" defaultRowHeight="16" x14ac:dyDescent="0.2"/>
  <cols>
    <col min="1" max="1" width="20.5" customWidth="1"/>
    <col min="2" max="2" width="43.5" customWidth="1"/>
    <col min="3" max="3" width="26" customWidth="1"/>
    <col min="4" max="4" width="14.5" customWidth="1"/>
    <col min="5" max="5" width="21.6640625" customWidth="1"/>
    <col min="6" max="6" width="19.1640625" customWidth="1"/>
  </cols>
  <sheetData>
    <row r="1" spans="1:8" ht="31" x14ac:dyDescent="0.35">
      <c r="A1" s="30" t="s">
        <v>1</v>
      </c>
      <c r="B1" s="30"/>
      <c r="C1" s="30"/>
      <c r="D1" s="30"/>
      <c r="E1" s="30"/>
      <c r="F1" s="30"/>
    </row>
    <row r="3" spans="1:8" ht="22" thickBot="1" x14ac:dyDescent="0.3">
      <c r="B3" s="17" t="s">
        <v>24</v>
      </c>
      <c r="C3" s="18"/>
    </row>
    <row r="5" spans="1:8" x14ac:dyDescent="0.2">
      <c r="D5" t="s">
        <v>29</v>
      </c>
      <c r="E5" t="s">
        <v>10</v>
      </c>
    </row>
    <row r="6" spans="1:8" x14ac:dyDescent="0.2">
      <c r="E6" t="s">
        <v>11</v>
      </c>
    </row>
    <row r="7" spans="1:8" x14ac:dyDescent="0.2">
      <c r="E7" t="s">
        <v>12</v>
      </c>
    </row>
    <row r="8" spans="1:8" x14ac:dyDescent="0.2">
      <c r="E8" t="s">
        <v>13</v>
      </c>
    </row>
    <row r="10" spans="1:8" ht="51" x14ac:dyDescent="0.2">
      <c r="A10" s="13" t="s">
        <v>7</v>
      </c>
      <c r="B10" s="13" t="s">
        <v>21</v>
      </c>
      <c r="C10" s="14" t="s">
        <v>22</v>
      </c>
      <c r="D10" s="13" t="s">
        <v>23</v>
      </c>
      <c r="E10" s="13" t="s">
        <v>8</v>
      </c>
      <c r="F10" s="13" t="s">
        <v>9</v>
      </c>
      <c r="G10" s="1"/>
      <c r="H10" s="1"/>
    </row>
    <row r="11" spans="1:8" ht="33" customHeight="1" x14ac:dyDescent="0.2">
      <c r="A11" s="12"/>
      <c r="B11" s="12"/>
      <c r="C11" s="12"/>
      <c r="D11" s="12"/>
      <c r="E11" s="12"/>
      <c r="F11" s="12"/>
    </row>
    <row r="12" spans="1:8" ht="33" customHeight="1" x14ac:dyDescent="0.2">
      <c r="A12" s="12"/>
      <c r="B12" s="12"/>
      <c r="C12" s="12"/>
      <c r="D12" s="12"/>
      <c r="E12" s="12"/>
      <c r="F12" s="12"/>
    </row>
    <row r="13" spans="1:8" ht="33" customHeight="1" x14ac:dyDescent="0.2">
      <c r="A13" s="12"/>
      <c r="B13" s="12"/>
      <c r="C13" s="12"/>
      <c r="D13" s="12"/>
      <c r="E13" s="12"/>
      <c r="F13" s="12"/>
    </row>
    <row r="14" spans="1:8" ht="33" customHeight="1" x14ac:dyDescent="0.2">
      <c r="A14" s="12"/>
      <c r="B14" s="12"/>
      <c r="C14" s="12"/>
      <c r="D14" s="12"/>
      <c r="E14" s="12"/>
      <c r="F14" s="12"/>
    </row>
    <row r="15" spans="1:8" ht="33" customHeight="1" x14ac:dyDescent="0.2">
      <c r="A15" s="12"/>
      <c r="B15" s="12"/>
      <c r="C15" s="12"/>
      <c r="D15" s="12"/>
      <c r="E15" s="12"/>
      <c r="F15" s="12"/>
    </row>
    <row r="16" spans="1:8" ht="33" customHeight="1" x14ac:dyDescent="0.2">
      <c r="A16" s="12"/>
      <c r="B16" s="12"/>
      <c r="C16" s="12"/>
      <c r="D16" s="12"/>
      <c r="E16" s="12"/>
      <c r="F16" s="12"/>
    </row>
    <row r="17" spans="1:6" ht="33" customHeight="1" x14ac:dyDescent="0.2">
      <c r="A17" s="12"/>
      <c r="B17" s="12"/>
      <c r="C17" s="12"/>
      <c r="D17" s="12"/>
      <c r="E17" s="12"/>
      <c r="F17" s="12"/>
    </row>
    <row r="18" spans="1:6" ht="33" customHeight="1" x14ac:dyDescent="0.2">
      <c r="A18" s="12"/>
      <c r="B18" s="12"/>
      <c r="C18" s="12"/>
      <c r="D18" s="12"/>
      <c r="E18" s="12"/>
      <c r="F18" s="12"/>
    </row>
    <row r="19" spans="1:6" ht="33" customHeight="1" x14ac:dyDescent="0.2">
      <c r="A19" s="12"/>
      <c r="B19" s="12"/>
      <c r="C19" s="12"/>
      <c r="D19" s="12"/>
      <c r="E19" s="12"/>
      <c r="F19" s="12"/>
    </row>
    <row r="20" spans="1:6" ht="33" customHeight="1" x14ac:dyDescent="0.2">
      <c r="A20" s="12"/>
      <c r="B20" s="12"/>
      <c r="C20" s="12"/>
      <c r="D20" s="12"/>
      <c r="E20" s="12"/>
      <c r="F20" s="12"/>
    </row>
    <row r="21" spans="1:6" ht="33" customHeight="1" x14ac:dyDescent="0.2">
      <c r="E21" s="16" t="s">
        <v>28</v>
      </c>
      <c r="F21" s="12"/>
    </row>
    <row r="22" spans="1:6" x14ac:dyDescent="0.2">
      <c r="A22" t="s">
        <v>25</v>
      </c>
    </row>
    <row r="23" spans="1:6" x14ac:dyDescent="0.2">
      <c r="A23" t="s">
        <v>26</v>
      </c>
    </row>
    <row r="24" spans="1:6" ht="58" customHeight="1" thickBot="1" x14ac:dyDescent="0.25">
      <c r="A24" s="15" t="s">
        <v>30</v>
      </c>
      <c r="B24" s="19"/>
      <c r="C24" s="15" t="s">
        <v>7</v>
      </c>
      <c r="D24" s="19"/>
    </row>
    <row r="25" spans="1:6" ht="58" customHeight="1" thickBot="1" x14ac:dyDescent="0.25">
      <c r="A25" s="15" t="s">
        <v>27</v>
      </c>
      <c r="B25" s="19"/>
    </row>
  </sheetData>
  <sheetProtection sheet="1" objects="1" scenarios="1" selectLockedCells="1"/>
  <mergeCells count="1">
    <mergeCell ref="A1:F1"/>
  </mergeCells>
  <printOptions horizontalCentered="1"/>
  <pageMargins left="0.7" right="0.7" top="0.75" bottom="0.75" header="0.3" footer="0.3"/>
  <pageSetup scale="73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10B78-7C2D-FE4F-9C70-9DBCD9956B63}">
  <dimension ref="A1:M65"/>
  <sheetViews>
    <sheetView topLeftCell="A11" workbookViewId="0">
      <selection activeCell="D38" sqref="D38"/>
    </sheetView>
  </sheetViews>
  <sheetFormatPr baseColWidth="10" defaultRowHeight="16" x14ac:dyDescent="0.2"/>
  <cols>
    <col min="1" max="1" width="34" bestFit="1" customWidth="1"/>
    <col min="2" max="2" width="10.33203125" bestFit="1" customWidth="1"/>
    <col min="3" max="10" width="15.1640625" bestFit="1" customWidth="1"/>
  </cols>
  <sheetData>
    <row r="1" spans="1:13" x14ac:dyDescent="0.2">
      <c r="A1" s="22"/>
      <c r="B1" s="22" t="s">
        <v>38</v>
      </c>
      <c r="C1" s="22" t="s">
        <v>39</v>
      </c>
      <c r="D1" s="22" t="s">
        <v>23</v>
      </c>
      <c r="E1" s="22" t="s">
        <v>10</v>
      </c>
      <c r="F1" s="22" t="s">
        <v>11</v>
      </c>
      <c r="G1" s="22" t="s">
        <v>12</v>
      </c>
      <c r="H1" s="22" t="s">
        <v>13</v>
      </c>
      <c r="I1" s="22" t="s">
        <v>37</v>
      </c>
      <c r="J1" s="22" t="s">
        <v>14</v>
      </c>
      <c r="L1" s="22" t="s">
        <v>97</v>
      </c>
      <c r="M1">
        <v>54700</v>
      </c>
    </row>
    <row r="2" spans="1:13" x14ac:dyDescent="0.2">
      <c r="A2" s="22"/>
      <c r="B2" s="22"/>
      <c r="C2" s="24"/>
      <c r="D2" s="24">
        <v>53550</v>
      </c>
      <c r="E2" s="24">
        <v>53550</v>
      </c>
      <c r="F2" s="24">
        <v>53550</v>
      </c>
      <c r="G2" s="24">
        <v>53550</v>
      </c>
      <c r="H2" s="24">
        <v>53550</v>
      </c>
      <c r="I2" s="24">
        <v>53550</v>
      </c>
      <c r="J2" s="23"/>
      <c r="L2" t="s">
        <v>98</v>
      </c>
      <c r="M2">
        <v>55400</v>
      </c>
    </row>
    <row r="3" spans="1:13" x14ac:dyDescent="0.2">
      <c r="A3" s="22" t="s">
        <v>40</v>
      </c>
      <c r="B3" s="22" t="s">
        <v>41</v>
      </c>
      <c r="C3" s="24">
        <v>101005000</v>
      </c>
      <c r="D3" s="24" t="str">
        <f t="shared" ref="D3:I3" si="0">$C3&amp;D$2</f>
        <v>10100500053550</v>
      </c>
      <c r="E3" s="24" t="str">
        <f t="shared" si="0"/>
        <v>10100500053550</v>
      </c>
      <c r="F3" s="24" t="str">
        <f t="shared" si="0"/>
        <v>10100500053550</v>
      </c>
      <c r="G3" s="24" t="str">
        <f t="shared" si="0"/>
        <v>10100500053550</v>
      </c>
      <c r="H3" s="24" t="str">
        <f t="shared" si="0"/>
        <v>10100500053550</v>
      </c>
      <c r="I3" s="24" t="str">
        <f t="shared" si="0"/>
        <v>10100500053550</v>
      </c>
      <c r="J3" s="23"/>
      <c r="L3" t="s">
        <v>99</v>
      </c>
      <c r="M3">
        <v>53600</v>
      </c>
    </row>
    <row r="4" spans="1:13" x14ac:dyDescent="0.2">
      <c r="A4" s="22" t="s">
        <v>42</v>
      </c>
      <c r="B4" s="22" t="s">
        <v>43</v>
      </c>
      <c r="C4" s="24"/>
      <c r="D4" s="24" t="str">
        <f t="shared" ref="D4:I32" si="1">$C4&amp;D$2</f>
        <v>53550</v>
      </c>
      <c r="E4" s="24" t="str">
        <f t="shared" si="1"/>
        <v>53550</v>
      </c>
      <c r="F4" s="24" t="str">
        <f t="shared" si="1"/>
        <v>53550</v>
      </c>
      <c r="G4" s="24" t="str">
        <f t="shared" si="1"/>
        <v>53550</v>
      </c>
      <c r="H4" s="24" t="str">
        <f t="shared" si="1"/>
        <v>53550</v>
      </c>
      <c r="I4" s="24" t="str">
        <f t="shared" si="1"/>
        <v>53550</v>
      </c>
      <c r="J4" s="23"/>
      <c r="L4" t="s">
        <v>100</v>
      </c>
      <c r="M4">
        <v>53600</v>
      </c>
    </row>
    <row r="5" spans="1:13" x14ac:dyDescent="0.2">
      <c r="A5" s="22" t="s">
        <v>44</v>
      </c>
      <c r="B5" s="22" t="s">
        <v>45</v>
      </c>
      <c r="C5" s="24">
        <v>106405000</v>
      </c>
      <c r="D5" s="24" t="str">
        <f t="shared" si="1"/>
        <v>10640500053550</v>
      </c>
      <c r="E5" s="24" t="str">
        <f t="shared" si="1"/>
        <v>10640500053550</v>
      </c>
      <c r="F5" s="24" t="str">
        <f t="shared" si="1"/>
        <v>10640500053550</v>
      </c>
      <c r="G5" s="24" t="str">
        <f t="shared" si="1"/>
        <v>10640500053550</v>
      </c>
      <c r="H5" s="24" t="str">
        <f t="shared" si="1"/>
        <v>10640500053550</v>
      </c>
      <c r="I5" s="24" t="str">
        <f t="shared" si="1"/>
        <v>10640500053550</v>
      </c>
      <c r="J5" s="23"/>
    </row>
    <row r="6" spans="1:13" x14ac:dyDescent="0.2">
      <c r="A6" s="22" t="s">
        <v>46</v>
      </c>
      <c r="B6" s="22" t="s">
        <v>47</v>
      </c>
      <c r="C6" s="24">
        <v>301600600</v>
      </c>
      <c r="D6" s="24" t="str">
        <f t="shared" si="1"/>
        <v>30160060053550</v>
      </c>
      <c r="E6" s="24" t="str">
        <f t="shared" si="1"/>
        <v>30160060053550</v>
      </c>
      <c r="F6" s="24" t="str">
        <f t="shared" si="1"/>
        <v>30160060053550</v>
      </c>
      <c r="G6" s="24" t="str">
        <f t="shared" si="1"/>
        <v>30160060053550</v>
      </c>
      <c r="H6" s="24" t="str">
        <f t="shared" si="1"/>
        <v>30160060053550</v>
      </c>
      <c r="I6" s="24" t="str">
        <f t="shared" si="1"/>
        <v>30160060053550</v>
      </c>
      <c r="J6" s="23"/>
    </row>
    <row r="7" spans="1:13" x14ac:dyDescent="0.2">
      <c r="A7" s="22" t="s">
        <v>48</v>
      </c>
      <c r="B7" s="22" t="s">
        <v>49</v>
      </c>
      <c r="C7" s="24">
        <v>107505000</v>
      </c>
      <c r="D7" s="24" t="str">
        <f t="shared" si="1"/>
        <v>10750500053550</v>
      </c>
      <c r="E7" s="24" t="str">
        <f t="shared" si="1"/>
        <v>10750500053550</v>
      </c>
      <c r="F7" s="24" t="str">
        <f t="shared" si="1"/>
        <v>10750500053550</v>
      </c>
      <c r="G7" s="24" t="str">
        <f t="shared" si="1"/>
        <v>10750500053550</v>
      </c>
      <c r="H7" s="24" t="str">
        <f t="shared" si="1"/>
        <v>10750500053550</v>
      </c>
      <c r="I7" s="24" t="str">
        <f t="shared" si="1"/>
        <v>10750500053550</v>
      </c>
      <c r="J7" s="23"/>
    </row>
    <row r="8" spans="1:13" x14ac:dyDescent="0.2">
      <c r="A8" s="22" t="s">
        <v>50</v>
      </c>
      <c r="B8" s="22" t="s">
        <v>51</v>
      </c>
      <c r="C8" s="24">
        <v>101200200</v>
      </c>
      <c r="D8" s="24" t="str">
        <f t="shared" si="1"/>
        <v>10120020053550</v>
      </c>
      <c r="E8" s="24" t="str">
        <f t="shared" si="1"/>
        <v>10120020053550</v>
      </c>
      <c r="F8" s="24" t="str">
        <f t="shared" si="1"/>
        <v>10120020053550</v>
      </c>
      <c r="G8" s="24" t="str">
        <f t="shared" si="1"/>
        <v>10120020053550</v>
      </c>
      <c r="H8" s="24" t="str">
        <f t="shared" si="1"/>
        <v>10120020053550</v>
      </c>
      <c r="I8" s="24" t="str">
        <f t="shared" si="1"/>
        <v>10120020053550</v>
      </c>
      <c r="J8" s="23"/>
    </row>
    <row r="9" spans="1:13" x14ac:dyDescent="0.2">
      <c r="A9" s="22" t="s">
        <v>52</v>
      </c>
      <c r="B9" s="22" t="s">
        <v>53</v>
      </c>
      <c r="C9" s="24">
        <v>10800000021815</v>
      </c>
      <c r="D9" s="24">
        <f>C9</f>
        <v>10800000021815</v>
      </c>
      <c r="E9" s="24">
        <f t="shared" ref="E9:I9" si="2">D9</f>
        <v>10800000021815</v>
      </c>
      <c r="F9" s="24">
        <f t="shared" si="2"/>
        <v>10800000021815</v>
      </c>
      <c r="G9" s="24">
        <f t="shared" si="2"/>
        <v>10800000021815</v>
      </c>
      <c r="H9" s="24">
        <f t="shared" si="2"/>
        <v>10800000021815</v>
      </c>
      <c r="I9" s="24">
        <f t="shared" si="2"/>
        <v>10800000021815</v>
      </c>
      <c r="J9" s="23"/>
    </row>
    <row r="10" spans="1:13" x14ac:dyDescent="0.2">
      <c r="A10" s="22" t="s">
        <v>54</v>
      </c>
      <c r="B10" s="22" t="s">
        <v>55</v>
      </c>
      <c r="C10" s="24"/>
      <c r="D10" s="24" t="str">
        <f t="shared" si="1"/>
        <v>53550</v>
      </c>
      <c r="E10" s="24" t="str">
        <f t="shared" si="1"/>
        <v>53550</v>
      </c>
      <c r="F10" s="24" t="str">
        <f t="shared" si="1"/>
        <v>53550</v>
      </c>
      <c r="G10" s="24" t="str">
        <f t="shared" si="1"/>
        <v>53550</v>
      </c>
      <c r="H10" s="24" t="str">
        <f t="shared" si="1"/>
        <v>53550</v>
      </c>
      <c r="I10" s="24" t="str">
        <f t="shared" si="1"/>
        <v>53550</v>
      </c>
      <c r="J10" s="23"/>
    </row>
    <row r="11" spans="1:13" x14ac:dyDescent="0.2">
      <c r="A11" s="22" t="s">
        <v>56</v>
      </c>
      <c r="B11" s="22" t="s">
        <v>57</v>
      </c>
      <c r="C11" s="24"/>
      <c r="D11" s="24" t="str">
        <f t="shared" si="1"/>
        <v>53550</v>
      </c>
      <c r="E11" s="24" t="str">
        <f t="shared" si="1"/>
        <v>53550</v>
      </c>
      <c r="F11" s="24" t="str">
        <f t="shared" si="1"/>
        <v>53550</v>
      </c>
      <c r="G11" s="24" t="str">
        <f t="shared" si="1"/>
        <v>53550</v>
      </c>
      <c r="H11" s="24" t="str">
        <f t="shared" si="1"/>
        <v>53550</v>
      </c>
      <c r="I11" s="24" t="str">
        <f t="shared" si="1"/>
        <v>53550</v>
      </c>
      <c r="J11" s="23"/>
    </row>
    <row r="12" spans="1:13" x14ac:dyDescent="0.2">
      <c r="A12" s="22" t="s">
        <v>58</v>
      </c>
      <c r="B12" s="22" t="s">
        <v>59</v>
      </c>
      <c r="C12" s="24">
        <v>101150000</v>
      </c>
      <c r="D12" s="24" t="str">
        <f t="shared" si="1"/>
        <v>10115000053550</v>
      </c>
      <c r="E12" s="24" t="str">
        <f t="shared" si="1"/>
        <v>10115000053550</v>
      </c>
      <c r="F12" s="24" t="str">
        <f t="shared" si="1"/>
        <v>10115000053550</v>
      </c>
      <c r="G12" s="24" t="str">
        <f t="shared" si="1"/>
        <v>10115000053550</v>
      </c>
      <c r="H12" s="24" t="str">
        <f t="shared" si="1"/>
        <v>10115000053550</v>
      </c>
      <c r="I12" s="24" t="str">
        <f t="shared" si="1"/>
        <v>10115000053550</v>
      </c>
      <c r="J12" s="23"/>
    </row>
    <row r="13" spans="1:13" x14ac:dyDescent="0.2">
      <c r="A13" s="22" t="s">
        <v>60</v>
      </c>
      <c r="B13" s="22" t="s">
        <v>61</v>
      </c>
      <c r="C13" s="24">
        <v>101135000</v>
      </c>
      <c r="D13" s="24" t="str">
        <f t="shared" si="1"/>
        <v>10113500053550</v>
      </c>
      <c r="E13" s="24" t="str">
        <f t="shared" si="1"/>
        <v>10113500053550</v>
      </c>
      <c r="F13" s="24" t="str">
        <f t="shared" si="1"/>
        <v>10113500053550</v>
      </c>
      <c r="G13" s="24" t="str">
        <f t="shared" si="1"/>
        <v>10113500053550</v>
      </c>
      <c r="H13" s="24" t="str">
        <f t="shared" si="1"/>
        <v>10113500053550</v>
      </c>
      <c r="I13" s="24" t="str">
        <f t="shared" si="1"/>
        <v>10113500053550</v>
      </c>
      <c r="J13" s="23"/>
    </row>
    <row r="14" spans="1:13" x14ac:dyDescent="0.2">
      <c r="A14" s="22" t="s">
        <v>62</v>
      </c>
      <c r="B14" s="22" t="s">
        <v>63</v>
      </c>
      <c r="C14" s="24"/>
      <c r="D14" s="24" t="str">
        <f t="shared" si="1"/>
        <v>53550</v>
      </c>
      <c r="E14" s="24" t="str">
        <f t="shared" si="1"/>
        <v>53550</v>
      </c>
      <c r="F14" s="24" t="str">
        <f t="shared" si="1"/>
        <v>53550</v>
      </c>
      <c r="G14" s="24" t="str">
        <f t="shared" si="1"/>
        <v>53550</v>
      </c>
      <c r="H14" s="24" t="str">
        <f t="shared" si="1"/>
        <v>53550</v>
      </c>
      <c r="I14" s="24" t="str">
        <f t="shared" si="1"/>
        <v>53550</v>
      </c>
      <c r="J14" s="23"/>
    </row>
    <row r="15" spans="1:13" x14ac:dyDescent="0.2">
      <c r="A15" s="22" t="s">
        <v>64</v>
      </c>
      <c r="B15" s="22" t="s">
        <v>65</v>
      </c>
      <c r="C15" s="24"/>
      <c r="D15" s="24" t="str">
        <f t="shared" si="1"/>
        <v>53550</v>
      </c>
      <c r="E15" s="24" t="str">
        <f t="shared" si="1"/>
        <v>53550</v>
      </c>
      <c r="F15" s="24" t="str">
        <f t="shared" si="1"/>
        <v>53550</v>
      </c>
      <c r="G15" s="24" t="str">
        <f t="shared" si="1"/>
        <v>53550</v>
      </c>
      <c r="H15" s="24" t="str">
        <f t="shared" si="1"/>
        <v>53550</v>
      </c>
      <c r="I15" s="24" t="str">
        <f t="shared" si="1"/>
        <v>53550</v>
      </c>
      <c r="J15" s="23"/>
    </row>
    <row r="16" spans="1:13" x14ac:dyDescent="0.2">
      <c r="A16" s="22" t="s">
        <v>66</v>
      </c>
      <c r="B16" s="22" t="s">
        <v>67</v>
      </c>
      <c r="C16" s="24">
        <v>101155000</v>
      </c>
      <c r="D16" s="24" t="str">
        <f t="shared" si="1"/>
        <v>10115500053550</v>
      </c>
      <c r="E16" s="24" t="str">
        <f t="shared" si="1"/>
        <v>10115500053550</v>
      </c>
      <c r="F16" s="24" t="str">
        <f t="shared" si="1"/>
        <v>10115500053550</v>
      </c>
      <c r="G16" s="24" t="str">
        <f t="shared" si="1"/>
        <v>10115500053550</v>
      </c>
      <c r="H16" s="24" t="str">
        <f t="shared" si="1"/>
        <v>10115500053550</v>
      </c>
      <c r="I16" s="24" t="str">
        <f t="shared" si="1"/>
        <v>10115500053550</v>
      </c>
      <c r="J16" s="23"/>
    </row>
    <row r="17" spans="1:10" x14ac:dyDescent="0.2">
      <c r="A17" s="22" t="s">
        <v>68</v>
      </c>
      <c r="B17" s="22" t="s">
        <v>69</v>
      </c>
      <c r="C17" s="24">
        <v>101165000</v>
      </c>
      <c r="D17" s="24" t="str">
        <f t="shared" si="1"/>
        <v>10116500053550</v>
      </c>
      <c r="E17" s="24" t="str">
        <f t="shared" si="1"/>
        <v>10116500053550</v>
      </c>
      <c r="F17" s="24" t="str">
        <f t="shared" si="1"/>
        <v>10116500053550</v>
      </c>
      <c r="G17" s="24" t="str">
        <f t="shared" si="1"/>
        <v>10116500053550</v>
      </c>
      <c r="H17" s="24" t="str">
        <f t="shared" si="1"/>
        <v>10116500053550</v>
      </c>
      <c r="I17" s="24" t="str">
        <f t="shared" si="1"/>
        <v>10116500053550</v>
      </c>
      <c r="J17" s="23"/>
    </row>
    <row r="18" spans="1:10" x14ac:dyDescent="0.2">
      <c r="A18" s="22" t="s">
        <v>70</v>
      </c>
      <c r="B18" s="22" t="s">
        <v>71</v>
      </c>
      <c r="C18" s="24">
        <v>101115000</v>
      </c>
      <c r="D18" s="24" t="str">
        <f t="shared" si="1"/>
        <v>10111500053550</v>
      </c>
      <c r="E18" s="24" t="str">
        <f t="shared" si="1"/>
        <v>10111500053550</v>
      </c>
      <c r="F18" s="24" t="str">
        <f t="shared" si="1"/>
        <v>10111500053550</v>
      </c>
      <c r="G18" s="24" t="str">
        <f t="shared" si="1"/>
        <v>10111500053550</v>
      </c>
      <c r="H18" s="24" t="str">
        <f t="shared" si="1"/>
        <v>10111500053550</v>
      </c>
      <c r="I18" s="24" t="str">
        <f t="shared" si="1"/>
        <v>10111500053550</v>
      </c>
      <c r="J18" s="23"/>
    </row>
    <row r="19" spans="1:10" x14ac:dyDescent="0.2">
      <c r="A19" s="22" t="s">
        <v>72</v>
      </c>
      <c r="B19" s="22" t="s">
        <v>73</v>
      </c>
      <c r="C19" s="24">
        <v>101175000</v>
      </c>
      <c r="D19" s="24" t="str">
        <f t="shared" si="1"/>
        <v>10117500053550</v>
      </c>
      <c r="E19" s="24" t="str">
        <f t="shared" si="1"/>
        <v>10117500053550</v>
      </c>
      <c r="F19" s="24" t="str">
        <f t="shared" si="1"/>
        <v>10117500053550</v>
      </c>
      <c r="G19" s="24" t="str">
        <f t="shared" si="1"/>
        <v>10117500053550</v>
      </c>
      <c r="H19" s="24" t="str">
        <f t="shared" si="1"/>
        <v>10117500053550</v>
      </c>
      <c r="I19" s="24" t="str">
        <f t="shared" si="1"/>
        <v>10117500053550</v>
      </c>
      <c r="J19" s="23"/>
    </row>
    <row r="20" spans="1:10" x14ac:dyDescent="0.2">
      <c r="A20" s="22" t="s">
        <v>74</v>
      </c>
      <c r="B20" s="22"/>
      <c r="C20" s="24"/>
      <c r="D20" s="24" t="str">
        <f t="shared" si="1"/>
        <v>53550</v>
      </c>
      <c r="E20" s="24" t="str">
        <f t="shared" si="1"/>
        <v>53550</v>
      </c>
      <c r="F20" s="24" t="str">
        <f t="shared" si="1"/>
        <v>53550</v>
      </c>
      <c r="G20" s="24" t="str">
        <f t="shared" si="1"/>
        <v>53550</v>
      </c>
      <c r="H20" s="24" t="str">
        <f t="shared" si="1"/>
        <v>53550</v>
      </c>
      <c r="I20" s="24" t="str">
        <f t="shared" si="1"/>
        <v>53550</v>
      </c>
      <c r="J20" s="23"/>
    </row>
    <row r="21" spans="1:10" x14ac:dyDescent="0.2">
      <c r="A21" s="22" t="s">
        <v>14</v>
      </c>
      <c r="B21" s="22"/>
      <c r="C21" s="24"/>
      <c r="D21" s="24" t="str">
        <f t="shared" si="1"/>
        <v>53550</v>
      </c>
      <c r="E21" s="24" t="str">
        <f t="shared" si="1"/>
        <v>53550</v>
      </c>
      <c r="F21" s="24" t="str">
        <f t="shared" si="1"/>
        <v>53550</v>
      </c>
      <c r="G21" s="24" t="str">
        <f t="shared" si="1"/>
        <v>53550</v>
      </c>
      <c r="H21" s="24" t="str">
        <f t="shared" si="1"/>
        <v>53550</v>
      </c>
      <c r="I21" s="24" t="str">
        <f t="shared" si="1"/>
        <v>53550</v>
      </c>
      <c r="J21" s="23"/>
    </row>
    <row r="22" spans="1:10" x14ac:dyDescent="0.2">
      <c r="A22" s="22"/>
      <c r="B22" s="22"/>
      <c r="C22" s="24"/>
      <c r="D22" s="24" t="str">
        <f t="shared" si="1"/>
        <v>53550</v>
      </c>
      <c r="E22" s="24" t="str">
        <f t="shared" si="1"/>
        <v>53550</v>
      </c>
      <c r="F22" s="24" t="str">
        <f t="shared" si="1"/>
        <v>53550</v>
      </c>
      <c r="G22" s="24" t="str">
        <f t="shared" si="1"/>
        <v>53550</v>
      </c>
      <c r="H22" s="24" t="str">
        <f t="shared" si="1"/>
        <v>53550</v>
      </c>
      <c r="I22" s="24" t="str">
        <f t="shared" si="1"/>
        <v>53550</v>
      </c>
      <c r="J22" s="23"/>
    </row>
    <row r="23" spans="1:10" x14ac:dyDescent="0.2">
      <c r="A23" s="22" t="s">
        <v>75</v>
      </c>
      <c r="B23" s="22" t="s">
        <v>76</v>
      </c>
      <c r="C23" s="24">
        <v>101020000</v>
      </c>
      <c r="D23" s="24" t="str">
        <f t="shared" si="1"/>
        <v>10102000053550</v>
      </c>
      <c r="E23" s="24" t="str">
        <f t="shared" si="1"/>
        <v>10102000053550</v>
      </c>
      <c r="F23" s="24" t="str">
        <f t="shared" si="1"/>
        <v>10102000053550</v>
      </c>
      <c r="G23" s="24" t="str">
        <f t="shared" si="1"/>
        <v>10102000053550</v>
      </c>
      <c r="H23" s="24" t="str">
        <f t="shared" si="1"/>
        <v>10102000053550</v>
      </c>
      <c r="I23" s="24" t="str">
        <f t="shared" si="1"/>
        <v>10102000053550</v>
      </c>
      <c r="J23" s="23"/>
    </row>
    <row r="24" spans="1:10" x14ac:dyDescent="0.2">
      <c r="A24" s="22" t="s">
        <v>77</v>
      </c>
      <c r="B24" s="22" t="s">
        <v>78</v>
      </c>
      <c r="C24" s="24">
        <v>301601724</v>
      </c>
      <c r="D24" s="24" t="str">
        <f t="shared" si="1"/>
        <v>30160172453550</v>
      </c>
      <c r="E24" s="24" t="str">
        <f t="shared" si="1"/>
        <v>30160172453550</v>
      </c>
      <c r="F24" s="24" t="str">
        <f t="shared" si="1"/>
        <v>30160172453550</v>
      </c>
      <c r="G24" s="24" t="str">
        <f t="shared" si="1"/>
        <v>30160172453550</v>
      </c>
      <c r="H24" s="24" t="str">
        <f t="shared" si="1"/>
        <v>30160172453550</v>
      </c>
      <c r="I24" s="24" t="str">
        <f t="shared" si="1"/>
        <v>30160172453550</v>
      </c>
      <c r="J24" s="23"/>
    </row>
    <row r="25" spans="1:10" x14ac:dyDescent="0.2">
      <c r="A25" s="22" t="s">
        <v>79</v>
      </c>
      <c r="B25" s="22" t="s">
        <v>80</v>
      </c>
      <c r="C25" s="24">
        <v>106405716</v>
      </c>
      <c r="D25" s="24" t="str">
        <f t="shared" si="1"/>
        <v>10640571653550</v>
      </c>
      <c r="E25" s="24" t="str">
        <f t="shared" si="1"/>
        <v>10640571653550</v>
      </c>
      <c r="F25" s="24" t="str">
        <f t="shared" si="1"/>
        <v>10640571653550</v>
      </c>
      <c r="G25" s="24" t="str">
        <f t="shared" si="1"/>
        <v>10640571653550</v>
      </c>
      <c r="H25" s="24" t="str">
        <f t="shared" si="1"/>
        <v>10640571653550</v>
      </c>
      <c r="I25" s="24" t="str">
        <f t="shared" si="1"/>
        <v>10640571653550</v>
      </c>
      <c r="J25" s="23"/>
    </row>
    <row r="26" spans="1:10" x14ac:dyDescent="0.2">
      <c r="A26" s="22" t="s">
        <v>81</v>
      </c>
      <c r="B26" s="22" t="s">
        <v>82</v>
      </c>
      <c r="C26" s="24">
        <v>101137000</v>
      </c>
      <c r="D26" s="24" t="str">
        <f t="shared" si="1"/>
        <v>10113700053550</v>
      </c>
      <c r="E26" s="24" t="str">
        <f t="shared" si="1"/>
        <v>10113700053550</v>
      </c>
      <c r="F26" s="24" t="str">
        <f t="shared" si="1"/>
        <v>10113700053550</v>
      </c>
      <c r="G26" s="24" t="str">
        <f t="shared" si="1"/>
        <v>10113700053550</v>
      </c>
      <c r="H26" s="24" t="str">
        <f t="shared" si="1"/>
        <v>10113700053550</v>
      </c>
      <c r="I26" s="24" t="str">
        <f t="shared" si="1"/>
        <v>10113700053550</v>
      </c>
      <c r="J26" s="23"/>
    </row>
    <row r="27" spans="1:10" x14ac:dyDescent="0.2">
      <c r="A27" s="22" t="s">
        <v>83</v>
      </c>
      <c r="B27" s="22" t="s">
        <v>84</v>
      </c>
      <c r="C27" s="24">
        <v>101005760</v>
      </c>
      <c r="D27" s="24" t="str">
        <f t="shared" si="1"/>
        <v>10100576053550</v>
      </c>
      <c r="E27" s="24" t="str">
        <f t="shared" si="1"/>
        <v>10100576053550</v>
      </c>
      <c r="F27" s="24" t="str">
        <f t="shared" si="1"/>
        <v>10100576053550</v>
      </c>
      <c r="G27" s="24" t="str">
        <f t="shared" si="1"/>
        <v>10100576053550</v>
      </c>
      <c r="H27" s="24" t="str">
        <f t="shared" si="1"/>
        <v>10100576053550</v>
      </c>
      <c r="I27" s="24" t="str">
        <f t="shared" si="1"/>
        <v>10100576053550</v>
      </c>
      <c r="J27" s="23"/>
    </row>
    <row r="28" spans="1:10" x14ac:dyDescent="0.2">
      <c r="A28" s="22" t="s">
        <v>85</v>
      </c>
      <c r="B28" s="22" t="s">
        <v>86</v>
      </c>
      <c r="C28" s="24">
        <v>101135000</v>
      </c>
      <c r="D28" s="24" t="str">
        <f t="shared" si="1"/>
        <v>10113500053550</v>
      </c>
      <c r="E28" s="24" t="str">
        <f t="shared" si="1"/>
        <v>10113500053550</v>
      </c>
      <c r="F28" s="24" t="str">
        <f t="shared" si="1"/>
        <v>10113500053550</v>
      </c>
      <c r="G28" s="24" t="str">
        <f t="shared" si="1"/>
        <v>10113500053550</v>
      </c>
      <c r="H28" s="24" t="str">
        <f t="shared" si="1"/>
        <v>10113500053550</v>
      </c>
      <c r="I28" s="24" t="str">
        <f t="shared" si="1"/>
        <v>10113500053550</v>
      </c>
      <c r="J28" s="23"/>
    </row>
    <row r="29" spans="1:10" x14ac:dyDescent="0.2">
      <c r="A29" s="22" t="s">
        <v>87</v>
      </c>
      <c r="B29" s="22" t="s">
        <v>88</v>
      </c>
      <c r="C29" s="24">
        <v>101025000</v>
      </c>
      <c r="D29" s="24" t="str">
        <f t="shared" si="1"/>
        <v>10102500053550</v>
      </c>
      <c r="E29" s="24" t="str">
        <f t="shared" si="1"/>
        <v>10102500053550</v>
      </c>
      <c r="F29" s="24" t="str">
        <f t="shared" si="1"/>
        <v>10102500053550</v>
      </c>
      <c r="G29" s="24" t="str">
        <f t="shared" si="1"/>
        <v>10102500053550</v>
      </c>
      <c r="H29" s="24" t="str">
        <f t="shared" si="1"/>
        <v>10102500053550</v>
      </c>
      <c r="I29" s="24" t="str">
        <f t="shared" si="1"/>
        <v>10102500053550</v>
      </c>
      <c r="J29" s="23"/>
    </row>
    <row r="30" spans="1:10" x14ac:dyDescent="0.2">
      <c r="A30" s="22" t="s">
        <v>89</v>
      </c>
      <c r="B30" s="22" t="s">
        <v>90</v>
      </c>
      <c r="C30" s="24">
        <v>101200201</v>
      </c>
      <c r="D30" s="24" t="str">
        <f t="shared" si="1"/>
        <v>10120020153550</v>
      </c>
      <c r="E30" s="24" t="str">
        <f t="shared" si="1"/>
        <v>10120020153550</v>
      </c>
      <c r="F30" s="24" t="str">
        <f t="shared" si="1"/>
        <v>10120020153550</v>
      </c>
      <c r="G30" s="24" t="str">
        <f t="shared" si="1"/>
        <v>10120020153550</v>
      </c>
      <c r="H30" s="24" t="str">
        <f t="shared" si="1"/>
        <v>10120020153550</v>
      </c>
      <c r="I30" s="24" t="str">
        <f t="shared" si="1"/>
        <v>10120020153550</v>
      </c>
      <c r="J30" s="23"/>
    </row>
    <row r="31" spans="1:10" x14ac:dyDescent="0.2">
      <c r="A31" s="22" t="s">
        <v>91</v>
      </c>
      <c r="B31" s="22" t="s">
        <v>91</v>
      </c>
      <c r="C31" s="24">
        <v>106420406</v>
      </c>
      <c r="D31" s="24" t="str">
        <f t="shared" si="1"/>
        <v>10642040653550</v>
      </c>
      <c r="E31" s="24" t="str">
        <f t="shared" si="1"/>
        <v>10642040653550</v>
      </c>
      <c r="F31" s="24" t="str">
        <f t="shared" si="1"/>
        <v>10642040653550</v>
      </c>
      <c r="G31" s="24" t="str">
        <f t="shared" si="1"/>
        <v>10642040653550</v>
      </c>
      <c r="H31" s="24" t="str">
        <f t="shared" si="1"/>
        <v>10642040653550</v>
      </c>
      <c r="I31" s="24" t="str">
        <f t="shared" si="1"/>
        <v>10642040653550</v>
      </c>
      <c r="J31" s="23"/>
    </row>
    <row r="32" spans="1:10" x14ac:dyDescent="0.2">
      <c r="A32" s="22" t="s">
        <v>92</v>
      </c>
      <c r="B32" s="22" t="s">
        <v>92</v>
      </c>
      <c r="C32" s="24">
        <v>106410000</v>
      </c>
      <c r="D32" s="24" t="str">
        <f t="shared" si="1"/>
        <v>10641000053550</v>
      </c>
      <c r="E32" s="24" t="str">
        <f t="shared" si="1"/>
        <v>10641000053550</v>
      </c>
      <c r="F32" s="24" t="str">
        <f t="shared" si="1"/>
        <v>10641000053550</v>
      </c>
      <c r="G32" s="24" t="str">
        <f t="shared" si="1"/>
        <v>10641000053550</v>
      </c>
      <c r="H32" s="24" t="str">
        <f t="shared" si="1"/>
        <v>10641000053550</v>
      </c>
      <c r="I32" s="24" t="str">
        <f t="shared" si="1"/>
        <v>10641000053550</v>
      </c>
      <c r="J32" s="23"/>
    </row>
    <row r="35" spans="1:6" ht="17" thickBot="1" x14ac:dyDescent="0.25"/>
    <row r="36" spans="1:6" s="26" customFormat="1" ht="17" thickTop="1" x14ac:dyDescent="0.2"/>
    <row r="38" spans="1:6" x14ac:dyDescent="0.2">
      <c r="A38" t="s">
        <v>95</v>
      </c>
      <c r="C38" s="15" t="s">
        <v>96</v>
      </c>
      <c r="D38" s="27"/>
    </row>
    <row r="39" spans="1:6" x14ac:dyDescent="0.2">
      <c r="A39" s="15" t="s">
        <v>101</v>
      </c>
    </row>
    <row r="40" spans="1:6" x14ac:dyDescent="0.2">
      <c r="A40" s="4"/>
      <c r="B40" s="25">
        <v>0</v>
      </c>
      <c r="C40" s="25">
        <f>'Reimbursement Form'!D22</f>
        <v>0</v>
      </c>
      <c r="D40" s="25">
        <v>0</v>
      </c>
      <c r="E40" s="25" t="e">
        <f>INDEX($A$1:$J$32,MATCH($D$38,$B:$B,0),MATCH('Reimbursement Form'!B22,$1:$1,0))</f>
        <v>#N/A</v>
      </c>
      <c r="F40" s="25" t="str">
        <f>TEXT('Reimbursement Form'!A22,"YY-m-d") &amp; " " &amp; 'Reimbursement Form'!E22 &amp; IF(ISBLANK('Reimbursement Form'!E22),""," ") &amp; IF('Reimbursement Form'!B22="Miles", 'Reimbursement Form'!C22 &amp; " mi", LOWER( 'Reimbursement Form'!B22))</f>
        <v xml:space="preserve">00-1-0 </v>
      </c>
    </row>
    <row r="41" spans="1:6" x14ac:dyDescent="0.2">
      <c r="A41" s="4"/>
      <c r="B41" s="25">
        <v>0</v>
      </c>
      <c r="C41" s="25">
        <f>'Reimbursement Form'!D23</f>
        <v>0</v>
      </c>
      <c r="D41" s="25">
        <v>0</v>
      </c>
      <c r="E41" s="25" t="e">
        <f>INDEX($A$1:$J$32,MATCH($D$38,$B:$B,0),MATCH('Reimbursement Form'!B23,$1:$1,0))</f>
        <v>#N/A</v>
      </c>
      <c r="F41" s="25" t="str">
        <f>TEXT('Reimbursement Form'!A23,"YY-m-d") &amp; " " &amp; 'Reimbursement Form'!E23 &amp; IF(ISBLANK('Reimbursement Form'!E23),""," ") &amp; LOWER( 'Reimbursement Form'!B23)</f>
        <v xml:space="preserve">00-1-0 </v>
      </c>
    </row>
    <row r="42" spans="1:6" x14ac:dyDescent="0.2">
      <c r="A42" s="4"/>
      <c r="B42" s="25">
        <v>0</v>
      </c>
      <c r="C42" s="25">
        <f>'Reimbursement Form'!D24</f>
        <v>0</v>
      </c>
      <c r="D42" s="25">
        <v>0</v>
      </c>
      <c r="E42" s="25" t="e">
        <f>INDEX($A$1:$J$32,MATCH($D$38,$B:$B,0),MATCH('Reimbursement Form'!B24,$1:$1,0))</f>
        <v>#N/A</v>
      </c>
      <c r="F42" s="25" t="str">
        <f>TEXT('Reimbursement Form'!A24,"YY-m-d") &amp; " " &amp; 'Reimbursement Form'!E24 &amp; IF(ISBLANK('Reimbursement Form'!E24),""," ") &amp; LOWER( 'Reimbursement Form'!B24)</f>
        <v xml:space="preserve">00-1-0 </v>
      </c>
    </row>
    <row r="43" spans="1:6" x14ac:dyDescent="0.2">
      <c r="A43" s="4"/>
      <c r="B43" s="25">
        <v>0</v>
      </c>
      <c r="C43" s="25">
        <f>'Reimbursement Form'!D25</f>
        <v>0</v>
      </c>
      <c r="D43" s="25">
        <v>0</v>
      </c>
      <c r="E43" s="25" t="e">
        <f>INDEX($A$1:$J$32,MATCH($D$38,$B:$B,0),MATCH('Reimbursement Form'!B25,$1:$1,0))</f>
        <v>#N/A</v>
      </c>
      <c r="F43" s="25" t="str">
        <f>TEXT('Reimbursement Form'!A25,"YY-m-d") &amp; " " &amp; 'Reimbursement Form'!E25 &amp; IF(ISBLANK('Reimbursement Form'!E25),""," ") &amp; LOWER( 'Reimbursement Form'!B25)</f>
        <v xml:space="preserve">00-1-0 </v>
      </c>
    </row>
    <row r="44" spans="1:6" x14ac:dyDescent="0.2">
      <c r="A44" s="4"/>
      <c r="B44" s="25">
        <v>0</v>
      </c>
      <c r="C44" s="25">
        <f>'Reimbursement Form'!D26</f>
        <v>0</v>
      </c>
      <c r="D44" s="25">
        <v>0</v>
      </c>
      <c r="E44" s="25" t="e">
        <f>INDEX($A$1:$J$32,MATCH($D$38,$B:$B,0),MATCH('Reimbursement Form'!B26,$1:$1,0))</f>
        <v>#N/A</v>
      </c>
      <c r="F44" s="25" t="str">
        <f>TEXT('Reimbursement Form'!A26,"YY-m-d") &amp; " " &amp; 'Reimbursement Form'!E26 &amp; IF(ISBLANK('Reimbursement Form'!E26),""," ") &amp; LOWER( 'Reimbursement Form'!B26)</f>
        <v xml:space="preserve">00-1-0 </v>
      </c>
    </row>
    <row r="45" spans="1:6" x14ac:dyDescent="0.2">
      <c r="A45" s="4"/>
      <c r="B45" s="25">
        <v>0</v>
      </c>
      <c r="C45" s="25">
        <f>'Reimbursement Form'!D27</f>
        <v>0</v>
      </c>
      <c r="D45" s="25">
        <v>0</v>
      </c>
      <c r="E45" s="25" t="e">
        <f>INDEX($A$1:$J$32,MATCH($D$38,$B:$B,0),MATCH('Reimbursement Form'!B27,$1:$1,0))</f>
        <v>#N/A</v>
      </c>
      <c r="F45" s="25" t="str">
        <f>TEXT('Reimbursement Form'!A27,"YY-m-d") &amp; " " &amp; 'Reimbursement Form'!E27 &amp; IF(ISBLANK('Reimbursement Form'!E27),""," ") &amp; LOWER( 'Reimbursement Form'!B27)</f>
        <v xml:space="preserve">00-1-0 </v>
      </c>
    </row>
    <row r="46" spans="1:6" x14ac:dyDescent="0.2">
      <c r="A46" s="4"/>
      <c r="B46" s="25">
        <v>0</v>
      </c>
      <c r="C46" s="25">
        <f>'Reimbursement Form'!D28</f>
        <v>0</v>
      </c>
      <c r="D46" s="25">
        <v>0</v>
      </c>
      <c r="E46" s="25" t="e">
        <f>INDEX($A$1:$J$32,MATCH($D$38,$B:$B,0),MATCH('Reimbursement Form'!B28,$1:$1,0))</f>
        <v>#N/A</v>
      </c>
      <c r="F46" s="25" t="str">
        <f>TEXT('Reimbursement Form'!A28,"YY-m-d") &amp; " " &amp; 'Reimbursement Form'!E28 &amp; IF(ISBLANK('Reimbursement Form'!E28),""," ") &amp; LOWER( 'Reimbursement Form'!B28)</f>
        <v xml:space="preserve">00-1-0 </v>
      </c>
    </row>
    <row r="47" spans="1:6" x14ac:dyDescent="0.2">
      <c r="A47" s="4"/>
      <c r="B47" s="25">
        <v>0</v>
      </c>
      <c r="C47" s="25">
        <f>'Reimbursement Form'!D29</f>
        <v>0</v>
      </c>
      <c r="D47" s="25">
        <v>0</v>
      </c>
      <c r="E47" s="25" t="e">
        <f>INDEX($A$1:$J$32,MATCH($D$38,$B:$B,0),MATCH('Reimbursement Form'!B29,$1:$1,0))</f>
        <v>#N/A</v>
      </c>
      <c r="F47" s="25" t="str">
        <f>TEXT('Reimbursement Form'!A29,"YY-m-d") &amp; " " &amp; 'Reimbursement Form'!E29 &amp; IF(ISBLANK('Reimbursement Form'!E29),""," ") &amp; LOWER( 'Reimbursement Form'!B29)</f>
        <v xml:space="preserve">00-1-0 </v>
      </c>
    </row>
    <row r="48" spans="1:6" x14ac:dyDescent="0.2">
      <c r="A48" s="4"/>
      <c r="B48" s="25">
        <v>0</v>
      </c>
      <c r="C48" s="25">
        <f>'Reimbursement Form'!D30</f>
        <v>0</v>
      </c>
      <c r="D48" s="25">
        <v>0</v>
      </c>
      <c r="E48" s="25" t="e">
        <f>INDEX($A$1:$J$32,MATCH($D$38,$B:$B,0),MATCH('Reimbursement Form'!B30,$1:$1,0))</f>
        <v>#N/A</v>
      </c>
      <c r="F48" s="25" t="str">
        <f>TEXT('Reimbursement Form'!A30,"YY-m-d") &amp; " " &amp; 'Reimbursement Form'!E30 &amp; IF(ISBLANK('Reimbursement Form'!E30),""," ") &amp; LOWER( 'Reimbursement Form'!B30)</f>
        <v xml:space="preserve">00-1-0 </v>
      </c>
    </row>
    <row r="49" spans="1:6" x14ac:dyDescent="0.2">
      <c r="A49" s="4"/>
      <c r="B49" s="25">
        <v>0</v>
      </c>
      <c r="C49" s="25">
        <f>'Reimbursement Form'!D31</f>
        <v>0</v>
      </c>
      <c r="D49" s="25">
        <v>0</v>
      </c>
      <c r="E49" s="25" t="e">
        <f>INDEX($A$1:$J$32,MATCH($D$38,$B:$B,0),MATCH('Reimbursement Form'!B31,$1:$1,0))</f>
        <v>#N/A</v>
      </c>
      <c r="F49" s="25" t="str">
        <f>TEXT('Reimbursement Form'!A31,"YY-m-d") &amp; " " &amp; 'Reimbursement Form'!E31 &amp; IF(ISBLANK('Reimbursement Form'!E31),""," ") &amp; LOWER( 'Reimbursement Form'!B31)</f>
        <v xml:space="preserve">00-1-0 </v>
      </c>
    </row>
    <row r="50" spans="1:6" x14ac:dyDescent="0.2">
      <c r="A50" s="4"/>
      <c r="B50" s="25">
        <v>0</v>
      </c>
      <c r="C50" s="25">
        <f>'Reimbursement Form'!D32</f>
        <v>0</v>
      </c>
      <c r="D50" s="25">
        <v>0</v>
      </c>
      <c r="E50" s="25" t="e">
        <f>INDEX($A$1:$J$32,MATCH($D$38,$B:$B,0),MATCH('Reimbursement Form'!B32,$1:$1,0))</f>
        <v>#N/A</v>
      </c>
      <c r="F50" s="25" t="str">
        <f>TEXT('Reimbursement Form'!A32,"YY-m-d") &amp; " " &amp; 'Reimbursement Form'!E32 &amp; IF(ISBLANK('Reimbursement Form'!E32),""," ") &amp; LOWER( 'Reimbursement Form'!B32)</f>
        <v xml:space="preserve">00-1-0 </v>
      </c>
    </row>
    <row r="51" spans="1:6" x14ac:dyDescent="0.2">
      <c r="A51" s="4"/>
      <c r="B51" s="25">
        <v>0</v>
      </c>
      <c r="C51" s="25">
        <f>'Reimbursement Form'!D33</f>
        <v>0</v>
      </c>
      <c r="D51" s="25">
        <v>0</v>
      </c>
      <c r="E51" s="25" t="e">
        <f>INDEX($A$1:$J$32,MATCH($D$38,$B:$B,0),MATCH('Reimbursement Form'!B33,$1:$1,0))</f>
        <v>#N/A</v>
      </c>
      <c r="F51" s="25" t="str">
        <f>TEXT('Reimbursement Form'!A33,"YY-m-d") &amp; " " &amp; 'Reimbursement Form'!E33 &amp; IF(ISBLANK('Reimbursement Form'!E33),""," ") &amp; LOWER( 'Reimbursement Form'!B33)</f>
        <v xml:space="preserve">00-1-0 </v>
      </c>
    </row>
    <row r="52" spans="1:6" x14ac:dyDescent="0.2">
      <c r="A52" s="4"/>
      <c r="B52" s="25">
        <v>0</v>
      </c>
      <c r="C52" s="25">
        <f>'Reimbursement Form'!D34</f>
        <v>0</v>
      </c>
      <c r="D52" s="25">
        <v>0</v>
      </c>
      <c r="E52" s="25" t="e">
        <f>INDEX($A$1:$J$32,MATCH($D$38,$B:$B,0),MATCH('Reimbursement Form'!B34,$1:$1,0))</f>
        <v>#N/A</v>
      </c>
      <c r="F52" s="25" t="str">
        <f>TEXT('Reimbursement Form'!A34,"YY-m-d") &amp; " " &amp; 'Reimbursement Form'!E34 &amp; IF(ISBLANK('Reimbursement Form'!E34),""," ") &amp; LOWER( 'Reimbursement Form'!B34)</f>
        <v xml:space="preserve">00-1-0 </v>
      </c>
    </row>
    <row r="53" spans="1:6" x14ac:dyDescent="0.2">
      <c r="A53" s="4"/>
      <c r="B53" s="25">
        <v>0</v>
      </c>
      <c r="C53" s="25">
        <f>'Reimbursement Form'!D35</f>
        <v>0</v>
      </c>
      <c r="D53" s="25">
        <v>0</v>
      </c>
      <c r="E53" s="25" t="e">
        <f>INDEX($A$1:$J$32,MATCH($D$38,$B:$B,0),MATCH('Reimbursement Form'!B35,$1:$1,0))</f>
        <v>#N/A</v>
      </c>
      <c r="F53" s="25" t="str">
        <f>TEXT('Reimbursement Form'!A35,"YY-m-d") &amp; " " &amp; 'Reimbursement Form'!E35 &amp; IF(ISBLANK('Reimbursement Form'!E35),""," ") &amp; LOWER( 'Reimbursement Form'!B35)</f>
        <v xml:space="preserve">00-1-0 </v>
      </c>
    </row>
    <row r="54" spans="1:6" x14ac:dyDescent="0.2">
      <c r="A54" s="4"/>
      <c r="B54" s="25">
        <v>0</v>
      </c>
      <c r="C54" s="25">
        <f>'Reimbursement Form'!D36</f>
        <v>0</v>
      </c>
      <c r="D54" s="25">
        <v>0</v>
      </c>
      <c r="E54" s="25" t="e">
        <f>INDEX($A$1:$J$32,MATCH($D$38,$B:$B,0),MATCH('Reimbursement Form'!B36,$1:$1,0))</f>
        <v>#N/A</v>
      </c>
      <c r="F54" s="25" t="str">
        <f>TEXT('Reimbursement Form'!A36,"YY-m-d") &amp; " " &amp; 'Reimbursement Form'!E36 &amp; IF(ISBLANK('Reimbursement Form'!E36),""," ") &amp; LOWER( 'Reimbursement Form'!B36)</f>
        <v xml:space="preserve">00-1-0 </v>
      </c>
    </row>
    <row r="55" spans="1:6" x14ac:dyDescent="0.2">
      <c r="A55" s="4"/>
      <c r="B55" s="25">
        <v>0</v>
      </c>
      <c r="C55" s="25">
        <f>'Reimbursement Form'!D37</f>
        <v>0</v>
      </c>
      <c r="D55" s="25">
        <v>0</v>
      </c>
      <c r="E55" s="25" t="e">
        <f>INDEX($A$1:$J$32,MATCH($D$38,$B:$B,0),MATCH('Reimbursement Form'!B37,$1:$1,0))</f>
        <v>#N/A</v>
      </c>
      <c r="F55" s="25" t="str">
        <f>TEXT('Reimbursement Form'!A37,"YY-m-d") &amp; " " &amp; 'Reimbursement Form'!E37 &amp; IF(ISBLANK('Reimbursement Form'!E37),""," ") &amp; LOWER( 'Reimbursement Form'!B37)</f>
        <v xml:space="preserve">00-1-0 </v>
      </c>
    </row>
    <row r="56" spans="1:6" x14ac:dyDescent="0.2">
      <c r="A56" s="4"/>
      <c r="B56" s="25">
        <v>0</v>
      </c>
      <c r="C56" s="25">
        <f>'Reimbursement Form'!D38</f>
        <v>0</v>
      </c>
      <c r="D56" s="25">
        <v>0</v>
      </c>
      <c r="E56" s="25" t="e">
        <f>INDEX($A$1:$J$32,MATCH($D$38,$B:$B,0),MATCH('Reimbursement Form'!B38,$1:$1,0))</f>
        <v>#N/A</v>
      </c>
      <c r="F56" s="25" t="str">
        <f>TEXT('Reimbursement Form'!A38,"YY-m-d") &amp; " " &amp; 'Reimbursement Form'!E38 &amp; IF(ISBLANK('Reimbursement Form'!E38),""," ") &amp; LOWER( 'Reimbursement Form'!B38)</f>
        <v xml:space="preserve">00-1-0 </v>
      </c>
    </row>
    <row r="57" spans="1:6" x14ac:dyDescent="0.2">
      <c r="A57" s="4"/>
      <c r="B57" s="25">
        <v>0</v>
      </c>
      <c r="C57" s="25">
        <f>'Reimbursement Form'!D39</f>
        <v>0</v>
      </c>
      <c r="D57" s="25">
        <v>0</v>
      </c>
      <c r="E57" s="25" t="e">
        <f>INDEX($A$1:$J$32,MATCH($D$38,$B:$B,0),MATCH('Reimbursement Form'!B39,$1:$1,0))</f>
        <v>#N/A</v>
      </c>
      <c r="F57" s="25" t="str">
        <f>TEXT('Reimbursement Form'!A39,"YY-m-d") &amp; " " &amp; 'Reimbursement Form'!E39 &amp; IF(ISBLANK('Reimbursement Form'!E39),""," ") &amp; LOWER( 'Reimbursement Form'!B39)</f>
        <v xml:space="preserve">00-1-0 </v>
      </c>
    </row>
    <row r="58" spans="1:6" x14ac:dyDescent="0.2">
      <c r="A58" s="4"/>
      <c r="B58" s="25">
        <v>0</v>
      </c>
      <c r="C58" s="25">
        <f>'Reimbursement Form'!D40</f>
        <v>0</v>
      </c>
      <c r="D58" s="25">
        <v>0</v>
      </c>
      <c r="E58" s="25" t="e">
        <f>INDEX($A$1:$J$32,MATCH($D$38,$B:$B,0),MATCH('Reimbursement Form'!B40,$1:$1,0))</f>
        <v>#N/A</v>
      </c>
      <c r="F58" s="25" t="str">
        <f>TEXT('Reimbursement Form'!A40,"YY-m-d") &amp; " " &amp; 'Reimbursement Form'!E40 &amp; IF(ISBLANK('Reimbursement Form'!E40),""," ") &amp; LOWER( 'Reimbursement Form'!B40)</f>
        <v xml:space="preserve">00-1-0 </v>
      </c>
    </row>
    <row r="59" spans="1:6" x14ac:dyDescent="0.2">
      <c r="A59" s="4"/>
      <c r="B59" s="25">
        <v>0</v>
      </c>
      <c r="C59" s="25">
        <f>'Reimbursement Form'!D41</f>
        <v>0</v>
      </c>
      <c r="D59" s="25">
        <v>0</v>
      </c>
      <c r="E59" s="25" t="e">
        <f>INDEX($A$1:$J$32,MATCH($D$38,$B:$B,0),MATCH('Reimbursement Form'!B41,$1:$1,0))</f>
        <v>#N/A</v>
      </c>
      <c r="F59" s="25" t="str">
        <f>TEXT('Reimbursement Form'!A41,"YY-m-d") &amp; " " &amp; 'Reimbursement Form'!E41 &amp; IF(ISBLANK('Reimbursement Form'!E41),""," ") &amp; LOWER( 'Reimbursement Form'!B41)</f>
        <v xml:space="preserve">00-1-0 </v>
      </c>
    </row>
    <row r="60" spans="1:6" x14ac:dyDescent="0.2">
      <c r="A60" s="4"/>
      <c r="B60" s="25">
        <v>0</v>
      </c>
      <c r="C60" s="25">
        <f>'Reimbursement Form'!D42</f>
        <v>0</v>
      </c>
      <c r="D60" s="25">
        <v>0</v>
      </c>
      <c r="E60" s="25" t="e">
        <f>INDEX($A$1:$J$32,MATCH($D$38,$B:$B,0),MATCH('Reimbursement Form'!B42,$1:$1,0))</f>
        <v>#N/A</v>
      </c>
      <c r="F60" s="25" t="str">
        <f>TEXT('Reimbursement Form'!A42,"YY-m-d") &amp; " " &amp; 'Reimbursement Form'!E42 &amp; IF(ISBLANK('Reimbursement Form'!E42),""," ") &amp; LOWER( 'Reimbursement Form'!B42)</f>
        <v xml:space="preserve">00-1-0 </v>
      </c>
    </row>
    <row r="61" spans="1:6" x14ac:dyDescent="0.2">
      <c r="A61" s="4"/>
      <c r="B61" s="25">
        <v>0</v>
      </c>
      <c r="C61" s="25">
        <f>'Reimbursement Form'!D43</f>
        <v>0</v>
      </c>
      <c r="D61" s="25">
        <v>0</v>
      </c>
      <c r="E61" s="25" t="e">
        <f>INDEX($A$1:$J$32,MATCH($D$38,$B:$B,0),MATCH('Reimbursement Form'!B43,$1:$1,0))</f>
        <v>#N/A</v>
      </c>
      <c r="F61" s="25" t="str">
        <f>TEXT('Reimbursement Form'!A43,"YY-m-d") &amp; " " &amp; 'Reimbursement Form'!E43 &amp; IF(ISBLANK('Reimbursement Form'!E43),""," ") &amp; LOWER( 'Reimbursement Form'!B43)</f>
        <v xml:space="preserve">00-1-0 </v>
      </c>
    </row>
    <row r="62" spans="1:6" x14ac:dyDescent="0.2">
      <c r="A62" s="4"/>
      <c r="B62" s="25">
        <v>0</v>
      </c>
      <c r="C62" s="25">
        <f>'Reimbursement Form'!D44</f>
        <v>0</v>
      </c>
      <c r="D62" s="25">
        <v>0</v>
      </c>
      <c r="E62" s="25" t="e">
        <f>INDEX($A$1:$J$32,MATCH($D$38,$B:$B,0),MATCH('Reimbursement Form'!B44,$1:$1,0))</f>
        <v>#N/A</v>
      </c>
      <c r="F62" s="25" t="str">
        <f>TEXT('Reimbursement Form'!A44,"YY-m-d") &amp; " " &amp; 'Reimbursement Form'!E44 &amp; IF(ISBLANK('Reimbursement Form'!E44),""," ") &amp; LOWER( 'Reimbursement Form'!B44)</f>
        <v xml:space="preserve">00-1-0 </v>
      </c>
    </row>
    <row r="63" spans="1:6" x14ac:dyDescent="0.2">
      <c r="A63" s="4"/>
      <c r="B63" s="25">
        <v>0</v>
      </c>
      <c r="C63" s="25">
        <f>'Reimbursement Form'!D45</f>
        <v>0</v>
      </c>
      <c r="D63" s="25">
        <v>0</v>
      </c>
      <c r="E63" s="25" t="e">
        <f>INDEX($A$1:$J$32,MATCH($D$38,$B:$B,0),MATCH('Reimbursement Form'!B45,$1:$1,0))</f>
        <v>#N/A</v>
      </c>
      <c r="F63" s="25" t="str">
        <f>TEXT('Reimbursement Form'!A45,"YY-m-d") &amp; " " &amp; 'Reimbursement Form'!E45 &amp; IF(ISBLANK('Reimbursement Form'!E45),""," ") &amp; LOWER( 'Reimbursement Form'!B45)</f>
        <v xml:space="preserve">00-1-0 </v>
      </c>
    </row>
    <row r="64" spans="1:6" x14ac:dyDescent="0.2">
      <c r="A64" s="4"/>
      <c r="B64" s="25">
        <v>0</v>
      </c>
      <c r="C64" s="25">
        <f>'Reimbursement Form'!D46</f>
        <v>0</v>
      </c>
      <c r="D64" s="25">
        <v>0</v>
      </c>
      <c r="E64" s="25" t="e">
        <f>INDEX($A$1:$J$32,MATCH($D$38,$B:$B,0),MATCH('Reimbursement Form'!B46,$1:$1,0))</f>
        <v>#N/A</v>
      </c>
      <c r="F64" s="25" t="str">
        <f>TEXT('Reimbursement Form'!A46,"YY-m-d") &amp; " " &amp; 'Reimbursement Form'!E46 &amp; IF(ISBLANK('Reimbursement Form'!E46),""," ") &amp; LOWER( 'Reimbursement Form'!B46)</f>
        <v xml:space="preserve">00-1-0 </v>
      </c>
    </row>
    <row r="65" spans="1:6" x14ac:dyDescent="0.2">
      <c r="A65" s="4"/>
      <c r="B65" s="25">
        <v>0</v>
      </c>
      <c r="C65" s="25">
        <f>'Reimbursement Form'!D47</f>
        <v>0</v>
      </c>
      <c r="D65" s="25">
        <v>0</v>
      </c>
      <c r="E65" s="25" t="e">
        <f>INDEX($A$1:$J$32,MATCH($D$38,$B:$B,0),MATCH('Reimbursement Form'!B47,$1:$1,0))</f>
        <v>#N/A</v>
      </c>
      <c r="F65" s="25" t="str">
        <f>TEXT('Reimbursement Form'!A47,"YY-m-d") &amp; " " &amp; 'Reimbursement Form'!E47 &amp; IF(ISBLANK('Reimbursement Form'!E47),""," ") &amp; LOWER( 'Reimbursement Form'!B47)</f>
        <v xml:space="preserve">00-1-0 </v>
      </c>
    </row>
  </sheetData>
  <sheetProtection sheet="1" objects="1" scenarios="1"/>
  <conditionalFormatting sqref="A40:A65">
    <cfRule type="expression" dxfId="1" priority="1">
      <formula>AND(C40&gt;0,ISBLANK(A40))</formula>
    </cfRule>
  </conditionalFormatting>
  <conditionalFormatting sqref="C3:C32">
    <cfRule type="expression" dxfId="0" priority="2">
      <formula>COUNTIF(C:C,C3)&gt;1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Reimbursement Form</vt:lpstr>
      <vt:lpstr>Expense Types</vt:lpstr>
      <vt:lpstr>Printable Version</vt:lpstr>
      <vt:lpstr>Account Codes</vt:lpstr>
      <vt:lpstr>expense_types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 Ferkenstad</dc:creator>
  <cp:lastModifiedBy>Elsa Ferkenstad</cp:lastModifiedBy>
  <cp:lastPrinted>2026-01-09T20:22:54Z</cp:lastPrinted>
  <dcterms:created xsi:type="dcterms:W3CDTF">2026-01-09T19:44:36Z</dcterms:created>
  <dcterms:modified xsi:type="dcterms:W3CDTF">2026-03-03T17:56:19Z</dcterms:modified>
</cp:coreProperties>
</file>